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  Trmiestre Digital\"/>
    </mc:Choice>
  </mc:AlternateContent>
  <xr:revisionPtr revIDLastSave="0" documentId="13_ncr:1_{A21C4B07-9CBA-4FFD-89CE-27589E688C63}" xr6:coauthVersionLast="36" xr6:coauthVersionMax="36" xr10:uidLastSave="{00000000-0000-0000-0000-000000000000}"/>
  <bookViews>
    <workbookView xWindow="0" yWindow="0" windowWidth="14400" windowHeight="12900" tabRatio="863" activeTab="3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Conciliacion_Eg!$A$1:$D$36</definedName>
    <definedName name="_xlnm.Print_Area" localSheetId="9">Conciliacion_Ig!$A$1:$D$22</definedName>
    <definedName name="_xlnm.Print_Area" localSheetId="3">EA!$A$1:$E$217</definedName>
    <definedName name="_xlnm.Print_Area" localSheetId="7">EFE!$A$1:$E$80</definedName>
    <definedName name="_xlnm.Print_Area" localSheetId="1">ESF!$A$1:$I$141</definedName>
    <definedName name="_xlnm.Print_Area" localSheetId="11">Memoria!$A$2:$H$47</definedName>
    <definedName name="_xlnm.Print_Area" localSheetId="5">VHP!$A$1:$E$27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65" l="1"/>
  <c r="E46" i="65"/>
  <c r="F46" i="65" s="1"/>
  <c r="D46" i="65"/>
  <c r="D45" i="65"/>
  <c r="E44" i="65"/>
  <c r="F44" i="65" s="1"/>
  <c r="D44" i="65"/>
  <c r="E42" i="65"/>
  <c r="E40" i="65"/>
  <c r="F40" i="65" s="1"/>
  <c r="F38" i="65"/>
  <c r="F39" i="65"/>
  <c r="F41" i="65"/>
  <c r="F42" i="65"/>
  <c r="F43" i="65"/>
  <c r="F45" i="65"/>
  <c r="F47" i="65"/>
  <c r="E39" i="65"/>
  <c r="D39" i="65"/>
  <c r="F37" i="65"/>
  <c r="D101" i="59" l="1"/>
  <c r="C125" i="59"/>
  <c r="D60" i="59"/>
  <c r="E110" i="59" l="1"/>
  <c r="E101" i="59" s="1"/>
  <c r="C15" i="62" l="1"/>
  <c r="C129" i="60" l="1"/>
  <c r="C71" i="60" l="1"/>
  <c r="C60" i="60"/>
  <c r="C24" i="60"/>
  <c r="C137" i="59"/>
  <c r="C118" i="59"/>
  <c r="C101" i="59"/>
  <c r="F101" i="59"/>
  <c r="G101" i="59"/>
  <c r="D72" i="59"/>
  <c r="E72" i="59"/>
  <c r="C72" i="59"/>
  <c r="E60" i="59"/>
  <c r="C60" i="59"/>
  <c r="D26" i="64" l="1"/>
  <c r="C8" i="60"/>
  <c r="C55" i="60"/>
  <c r="D47" i="62" l="1"/>
  <c r="D46" i="62" s="1"/>
  <c r="C47" i="62"/>
  <c r="C46" i="62" s="1"/>
  <c r="D15" i="62"/>
  <c r="C184" i="60" l="1"/>
  <c r="C183" i="60" s="1"/>
  <c r="C135" i="60"/>
  <c r="C115" i="60"/>
  <c r="C105" i="60"/>
  <c r="C70" i="60"/>
  <c r="C97" i="60" l="1"/>
  <c r="C125" i="60"/>
  <c r="H3" i="65"/>
  <c r="H2" i="65"/>
  <c r="H1" i="65"/>
  <c r="E3" i="60"/>
  <c r="E2" i="60"/>
  <c r="E1" i="60"/>
  <c r="H3" i="59"/>
  <c r="H2" i="59"/>
  <c r="H1" i="59"/>
  <c r="A3" i="65"/>
  <c r="A1" i="65"/>
  <c r="C96" i="60" l="1"/>
  <c r="A3" i="64"/>
  <c r="A1" i="64"/>
  <c r="A3" i="63"/>
  <c r="A1" i="63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<sst xmlns="http://schemas.openxmlformats.org/spreadsheetml/2006/main" count="907" uniqueCount="652">
  <si>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</si>
  <si>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</si>
  <si>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</si>
  <si>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</si>
  <si>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</si>
  <si>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</si>
  <si>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</si>
  <si>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</si>
  <si>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</si>
  <si>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</si>
  <si>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</si>
  <si>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</si>
  <si>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</si>
  <si>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</si>
  <si>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</si>
  <si>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</si>
  <si>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</si>
  <si>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</si>
  <si>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</si>
  <si>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</si>
  <si>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</si>
  <si>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</si>
  <si>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</si>
  <si>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</si>
  <si>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</si>
  <si>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</si>
  <si>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</si>
  <si>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</si>
  <si>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</si>
  <si>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</si>
  <si>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</si>
  <si>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</si>
  <si>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</si>
  <si>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</si>
  <si>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</si>
  <si>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</si>
  <si>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</si>
  <si>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</si>
  <si>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</si>
  <si>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</si>
  <si>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</si>
  <si>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</si>
  <si>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</si>
  <si>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</si>
  <si>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</si>
  <si>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</si>
  <si>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</si>
  <si>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</si>
  <si>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</si>
  <si>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</si>
  <si>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</si>
  <si>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</si>
  <si>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</si>
  <si>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</si>
  <si>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</si>
  <si>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</si>
  <si>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</si>
  <si>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</si>
  <si>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</si>
  <si>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</si>
  <si>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</si>
  <si>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</si>
  <si>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</si>
  <si>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</si>
  <si>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</si>
  <si>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</si>
  <si>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</si>
  <si>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</si>
  <si>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</si>
  <si>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</si>
  <si>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</si>
  <si>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</si>
  <si>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</si>
  <si>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</si>
  <si>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</si>
  <si>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</si>
  <si>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</si>
  <si>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</si>
  <si>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</si>
  <si>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</si>
  <si>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</si>
  <si>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</si>
  <si>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</si>
  <si>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</si>
  <si>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</si>
  <si>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</si>
  <si>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</si>
  <si>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</si>
  <si>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</si>
  <si>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</si>
  <si>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</si>
  <si>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</si>
  <si>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</si>
  <si>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</si>
  <si>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</si>
  <si>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</si>
  <si>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</si>
  <si>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</si>
  <si>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</si>
  <si>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</si>
  <si>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</si>
  <si>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</si>
  <si>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</si>
  <si>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</si>
  <si>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</si>
  <si>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</si>
  <si>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</si>
  <si>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</si>
  <si>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</si>
  <si>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</si>
  <si>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</si>
  <si>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</si>
  <si>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</si>
  <si>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</si>
  <si>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</si>
  <si>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</si>
  <si>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</si>
  <si>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</si>
  <si>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</si>
  <si>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</si>
  <si>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</si>
  <si>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</si>
  <si>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</si>
  <si>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</si>
  <si>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</si>
  <si>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</si>
  <si>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</si>
  <si>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</si>
  <si>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</si>
  <si>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</si>
  <si>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</si>
  <si>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</si>
  <si>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</si>
  <si>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</si>
  <si>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</si>
  <si>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</si>
  <si>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</si>
  <si>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</si>
  <si>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</si>
  <si>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</si>
  <si>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</si>
  <si>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</si>
  <si>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</si>
  <si>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</si>
  <si>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</si>
  <si>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</si>
  <si>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</si>
  <si>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</si>
  <si>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</si>
  <si>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</si>
  <si>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</si>
  <si>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</si>
  <si>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</si>
  <si>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</si>
  <si>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</si>
  <si>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</si>
  <si>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</si>
  <si>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</si>
  <si>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</si>
  <si>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</si>
  <si>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</si>
  <si>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</si>
  <si>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</si>
  <si>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</si>
  <si>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</si>
  <si>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</si>
  <si>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</si>
  <si>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</si>
  <si>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</si>
  <si>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</si>
  <si>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</si>
  <si>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</si>
  <si>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</si>
  <si>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</si>
  <si>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</si>
  <si>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</si>
  <si>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</si>
  <si>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</si>
  <si>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</si>
  <si>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</si>
  <si>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</si>
  <si>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</si>
  <si>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</si>
  <si>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</si>
  <si>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</si>
  <si>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</si>
  <si>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</si>
  <si>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</si>
  <si>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</si>
  <si>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</si>
  <si>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</si>
  <si>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</si>
  <si>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</si>
  <si>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</si>
  <si>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</si>
  <si>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</si>
  <si>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</si>
  <si>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</si>
  <si>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</si>
  <si>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</si>
  <si>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</si>
  <si>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</si>
  <si>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</si>
  <si>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</si>
  <si>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</si>
  <si>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</si>
  <si>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</si>
  <si>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</si>
  <si>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</si>
  <si>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</si>
  <si>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</si>
  <si>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</si>
  <si>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</si>
  <si>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</si>
  <si>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</si>
  <si>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</si>
  <si>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</si>
  <si>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</si>
  <si>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</si>
  <si>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</si>
  <si>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</si>
  <si>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</si>
  <si>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</si>
  <si>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</si>
  <si>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</si>
  <si>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</si>
  <si>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</si>
  <si>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</si>
  <si>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</si>
  <si>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</si>
  <si>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</si>
  <si>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</si>
  <si>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</si>
  <si>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</si>
  <si>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</si>
  <si>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</si>
  <si>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</si>
  <si>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</si>
  <si>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</si>
  <si>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</si>
  <si>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</si>
  <si>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</si>
  <si>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</si>
  <si>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</si>
  <si>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</si>
  <si>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</si>
  <si>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</si>
  <si>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</si>
  <si>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</si>
  <si>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</si>
  <si>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</si>
  <si>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</si>
  <si>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</si>
  <si>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</si>
  <si>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</si>
  <si>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</si>
  <si>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</si>
  <si>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</si>
  <si>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</si>
  <si>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</si>
  <si>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</si>
  <si>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</si>
  <si>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</si>
  <si>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</si>
  <si>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</si>
  <si>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</si>
  <si>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</si>
  <si>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</si>
  <si>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</si>
  <si>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</si>
  <si>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</si>
  <si>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</si>
  <si>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</si>
  <si>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</si>
  <si>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</si>
  <si>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</si>
  <si>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</si>
  <si>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</si>
  <si>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</si>
  <si>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</si>
  <si>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</si>
  <si>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</si>
  <si>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</si>
  <si>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</si>
  <si>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</si>
  <si>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</si>
  <si>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</si>
  <si>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</si>
  <si>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</si>
  <si>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</si>
  <si>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</si>
  <si>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</si>
  <si>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</si>
  <si>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</si>
  <si>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</si>
  <si>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</si>
  <si>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</si>
  <si>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</si>
  <si>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</si>
  <si>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</si>
  <si>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</si>
  <si>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</si>
  <si>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</si>
  <si>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</si>
  <si>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</si>
  <si>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</si>
  <si>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</si>
  <si>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</si>
  <si>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</si>
  <si>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</si>
  <si>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</si>
  <si>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</si>
  <si>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</si>
  <si>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</si>
  <si>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</si>
  <si>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</si>
  <si>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</si>
  <si>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</si>
  <si>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</si>
  <si>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</si>
  <si>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</si>
  <si>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</si>
  <si>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</si>
  <si>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</si>
  <si>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</si>
  <si>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</si>
  <si>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</si>
  <si>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</si>
  <si>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</si>
  <si>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</si>
  <si>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</si>
  <si>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</si>
  <si>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</si>
  <si>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</si>
  <si>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</si>
  <si>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</si>
  <si>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</si>
  <si>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</si>
  <si>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</si>
  <si>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</si>
  <si>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</si>
  <si>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</si>
  <si>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</si>
  <si>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</si>
  <si>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</si>
  <si>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</si>
  <si>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</si>
  <si>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</si>
  <si>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</si>
  <si>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</si>
  <si>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</si>
  <si>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</si>
  <si>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</si>
  <si>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</si>
  <si>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</si>
  <si>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</si>
  <si>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</si>
  <si>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</si>
  <si>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</si>
  <si>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</si>
  <si>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</si>
  <si>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</si>
  <si>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</si>
  <si>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</si>
  <si>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</si>
  <si>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</si>
  <si>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</si>
  <si>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</si>
  <si>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</si>
  <si>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</si>
  <si>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</si>
  <si>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</si>
  <si>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</si>
  <si>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</si>
  <si>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</si>
  <si>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</si>
  <si>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</si>
  <si>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</si>
  <si>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</si>
  <si>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</si>
  <si>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</si>
  <si>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</si>
  <si>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</si>
  <si>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</si>
  <si>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</si>
  <si>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</si>
  <si>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</si>
  <si>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</si>
  <si>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</si>
  <si>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</si>
  <si>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</si>
  <si>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</si>
  <si>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</si>
  <si>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</si>
  <si>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</si>
  <si>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</si>
  <si>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</si>
  <si>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</si>
  <si>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</si>
  <si>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</si>
  <si>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</si>
  <si>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</si>
  <si>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</si>
  <si>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</si>
  <si>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</si>
  <si>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</si>
  <si>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</si>
  <si>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</si>
  <si>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</si>
  <si>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</si>
  <si>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</si>
  <si>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</si>
  <si>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</si>
  <si>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</si>
  <si>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</si>
  <si>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</si>
  <si>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</si>
  <si>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</si>
  <si>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</si>
  <si>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</si>
  <si>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</si>
  <si>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</si>
  <si>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</si>
  <si>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</si>
  <si>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</si>
  <si>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</si>
  <si>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</si>
  <si>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</si>
  <si>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</si>
  <si>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</si>
  <si>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</si>
  <si>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</si>
  <si>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</si>
  <si>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</si>
  <si>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</si>
  <si>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</si>
  <si>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</si>
  <si>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</si>
  <si>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</si>
  <si>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</si>
  <si>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</si>
  <si>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</si>
  <si>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</si>
  <si>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</si>
  <si>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</si>
  <si>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</si>
  <si>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</si>
  <si>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</si>
  <si>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</si>
  <si>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</si>
  <si>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</si>
  <si>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</si>
  <si>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</si>
  <si>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</si>
  <si>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</si>
  <si>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</si>
  <si>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</si>
  <si>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</si>
  <si>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</si>
  <si>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</si>
  <si>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</si>
  <si>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</si>
  <si>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</si>
  <si>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</si>
  <si>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</si>
  <si>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</si>
  <si>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</si>
  <si>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</si>
  <si>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</si>
  <si>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</si>
  <si>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</si>
  <si>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</si>
  <si>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</si>
  <si>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</si>
  <si>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</si>
  <si>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</si>
  <si>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</si>
  <si>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</si>
  <si>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</si>
  <si>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</si>
  <si>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</si>
  <si>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</si>
  <si>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</si>
  <si>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</si>
  <si>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</si>
  <si>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</si>
  <si>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</si>
  <si>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</si>
  <si>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</si>
  <si>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</si>
  <si>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</si>
  <si>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</si>
  <si>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</si>
  <si>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</si>
  <si>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</si>
  <si>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</si>
  <si>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</si>
  <si>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</si>
  <si>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</si>
  <si>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</si>
  <si>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</si>
  <si>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</si>
  <si>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</si>
  <si>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</si>
  <si>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</si>
  <si>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</si>
  <si>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</si>
  <si>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</si>
  <si>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</si>
  <si>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</si>
  <si>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</si>
  <si>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</si>
  <si>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</si>
  <si>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</si>
  <si>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</si>
  <si>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</si>
  <si>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</si>
  <si>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</si>
  <si>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</si>
  <si>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</si>
  <si>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</si>
  <si>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</si>
  <si>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</si>
  <si>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</si>
  <si>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</si>
  <si>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</si>
  <si>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</si>
  <si>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</si>
  <si>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</si>
  <si>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</si>
  <si>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</si>
  <si>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</si>
  <si>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</si>
  <si>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</si>
  <si>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</si>
  <si>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</si>
  <si>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</si>
  <si>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</si>
  <si>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</si>
  <si>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</si>
  <si>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</si>
  <si>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</si>
  <si>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</si>
  <si>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</si>
  <si>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</si>
  <si>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</si>
  <si>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</si>
  <si>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</si>
  <si>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</si>
  <si>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</si>
  <si>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</si>
  <si>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</si>
  <si>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</si>
  <si>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</si>
  <si>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</si>
  <si>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</si>
  <si>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</si>
  <si>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</si>
  <si>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</si>
  <si>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</si>
  <si>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</si>
  <si>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</si>
  <si>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</si>
  <si>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</si>
  <si>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</si>
  <si>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</si>
  <si>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</si>
  <si>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</si>
  <si>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</si>
  <si>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</si>
  <si>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</si>
  <si>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</si>
  <si>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</si>
  <si>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</si>
  <si>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</si>
  <si>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</si>
  <si>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</si>
  <si>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</si>
  <si>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</si>
  <si>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</si>
  <si>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</si>
  <si>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</si>
  <si>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</si>
  <si>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</si>
  <si>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</si>
  <si>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</si>
  <si>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</si>
  <si>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</si>
  <si>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</si>
  <si>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</si>
  <si>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</si>
  <si>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</si>
  <si>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</si>
  <si>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</si>
  <si>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</si>
  <si>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</si>
  <si>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</si>
  <si>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</si>
  <si>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</si>
  <si>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</si>
  <si>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</si>
  <si>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</si>
  <si>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</si>
  <si>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</si>
  <si>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</si>
  <si>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</si>
  <si>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</si>
  <si>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</si>
  <si>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</si>
  <si>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</si>
  <si>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</si>
  <si>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</si>
  <si>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</si>
  <si>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</si>
  <si>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</si>
  <si>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</si>
  <si>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</si>
  <si>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</si>
  <si>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</si>
  <si>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</si>
  <si>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</si>
  <si>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</si>
  <si>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</si>
  <si>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</si>
  <si>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</si>
  <si>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</si>
  <si>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</si>
  <si>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</si>
  <si>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Fideicomiso de Obras por Cooperación</t>
  </si>
  <si>
    <t>Recurso invertido por la Fiduciaria</t>
  </si>
  <si>
    <t>valor historico</t>
  </si>
  <si>
    <t>Aportaciones Realizadas Por Los Vecinos En Cajas De La Tesorería Municipal</t>
  </si>
  <si>
    <t>Linea recta</t>
  </si>
  <si>
    <t>Calculo de depreciación conforme a la CONAC</t>
  </si>
  <si>
    <t>10% mob. y 33.30% Computo</t>
  </si>
  <si>
    <t>Pago a 15 días</t>
  </si>
  <si>
    <t>Pago según avance de obra y fondeado con aport. de cooperadores</t>
  </si>
  <si>
    <t>Se paga de forma mensual al SAT a través de la fiduciaria y a la  la Camara de forma semestral</t>
  </si>
  <si>
    <t>Aportaciones de Cooperadores, recurso para pago de proyectos (obra Institucional)</t>
  </si>
  <si>
    <t>Aportaciones de Obras No Iniciadas</t>
  </si>
  <si>
    <t>Aportaciones para obras diversas</t>
  </si>
  <si>
    <t>Recurso a devolver  a los cooperadores por obras canceladas y saldos a favor de obras terminadas</t>
  </si>
  <si>
    <t>Particulares</t>
  </si>
  <si>
    <t>Recurso  de aportaciones para el pago de obra de pavimentación y de gastos generales, así como recurso aplicado por el PAE pendiente de recaudar de cartera vencida..</t>
  </si>
  <si>
    <t>Recurso obtenido del Fideicomitente (Presidencia Municipal)</t>
  </si>
  <si>
    <t>Recurso obtenido principalmente de las aportaciones de los vecinos de obras en proceso, deductivas a contratistas y accesorios pagados por PAE</t>
  </si>
  <si>
    <t>Recurso pagado a la Presidencia Municipal x dif. En pago del Capítulo 1000  *Servicios Personales* y partida 3981</t>
  </si>
  <si>
    <t>Municipal</t>
  </si>
  <si>
    <t>Recurso de anticipos  por amortizar de contratos vigentes de obra</t>
  </si>
  <si>
    <t>Recurso a pagar x dif. Pago de nóminas; Recurso depósitado por contratistas pend. de entregar estimación para registro.</t>
  </si>
  <si>
    <t>Productos financieros generados por el recurso invertido en bancos.</t>
  </si>
  <si>
    <t>Correspondiente 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</si>
</sst>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0" borderId="0" xfId="0" applyFont="1" applyAlignment="1">
      <alignment vertical="center" wrapText="1"/>
    </xf>
    <xf numFmtId="9" fontId="14" fillId="0" borderId="0" xfId="12" applyFont="1" applyAlignment="1">
      <alignment wrapText="1"/>
    </xf>
    <xf numFmtId="0" fontId="14" fillId="0" borderId="0" xfId="8" applyFont="1" applyAlignment="1">
      <alignment wrapText="1"/>
    </xf>
    <xf numFmtId="0" fontId="14" fillId="0" borderId="0" xfId="8" applyFont="1" applyAlignment="1">
      <alignment wrapText="1"/>
    </xf>
    <xf numFmtId="0" fontId="14" fillId="0" borderId="0" xfId="8" applyFont="1" applyAlignment="1">
      <alignment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4" fillId="0" borderId="0" xfId="8" applyFont="1" applyAlignment="1">
      <alignment wrapText="1"/>
    </xf>
    <xf numFmtId="0" fontId="0" fillId="0" borderId="0" xfId="0" applyAlignment="1">
      <alignment wrapText="1"/>
    </xf>
    <xf numFmtId="0" fontId="14" fillId="0" borderId="0" xfId="8" applyFont="1" applyAlignment="1">
      <alignment horizontal="left" wrapText="1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2" builtinId="5"/>
    <cellStyle name="Porcentaje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39"/>
  <sheetViews>
    <sheetView zoomScale="120" zoomScaleNormal="120" zoomScaleSheetLayoutView="100" workbookViewId="0">
      <pane ySplit="4" topLeftCell="A5" activePane="bottomLeft" state="frozen"/>
      <selection activeCell="A14" sqref="A14:B14"/>
      <selection pane="bottomLeft" activeCell="C23" sqref="C23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2" t="s">
        <v>628</v>
      </c>
      <c r="B1" s="152"/>
      <c r="C1" s="72"/>
      <c r="D1" s="69" t="s">
        <v>288</v>
      </c>
      <c r="E1" s="70">
        <v>2018</v>
      </c>
    </row>
    <row r="2" spans="1:5" ht="18.95" customHeight="1" x14ac:dyDescent="0.2">
      <c r="A2" s="153" t="s">
        <v>627</v>
      </c>
      <c r="B2" s="153"/>
      <c r="C2" s="92"/>
      <c r="D2" s="69" t="s">
        <v>290</v>
      </c>
      <c r="E2" s="72" t="s">
        <v>291</v>
      </c>
    </row>
    <row r="3" spans="1:5" ht="18.95" customHeight="1" x14ac:dyDescent="0.2">
      <c r="A3" s="154" t="s">
        <v>651</v>
      </c>
      <c r="B3" s="154"/>
      <c r="C3" s="72"/>
      <c r="D3" s="69" t="s">
        <v>292</v>
      </c>
      <c r="E3" s="70">
        <v>4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5" t="s">
        <v>1</v>
      </c>
      <c r="B9" s="146" t="s">
        <v>2</v>
      </c>
    </row>
    <row r="10" spans="1:5" x14ac:dyDescent="0.2">
      <c r="A10" s="145" t="s">
        <v>3</v>
      </c>
      <c r="B10" s="146" t="s">
        <v>4</v>
      </c>
    </row>
    <row r="11" spans="1:5" x14ac:dyDescent="0.2">
      <c r="A11" s="145" t="s">
        <v>5</v>
      </c>
      <c r="B11" s="146" t="s">
        <v>6</v>
      </c>
    </row>
    <row r="12" spans="1:5" x14ac:dyDescent="0.2">
      <c r="A12" s="145" t="s">
        <v>218</v>
      </c>
      <c r="B12" s="146" t="s">
        <v>281</v>
      </c>
    </row>
    <row r="13" spans="1:5" x14ac:dyDescent="0.2">
      <c r="A13" s="145" t="s">
        <v>7</v>
      </c>
      <c r="B13" s="146" t="s">
        <v>280</v>
      </c>
    </row>
    <row r="14" spans="1:5" x14ac:dyDescent="0.2">
      <c r="A14" s="145" t="s">
        <v>8</v>
      </c>
      <c r="B14" s="146" t="s">
        <v>217</v>
      </c>
    </row>
    <row r="15" spans="1:5" x14ac:dyDescent="0.2">
      <c r="A15" s="145" t="s">
        <v>9</v>
      </c>
      <c r="B15" s="146" t="s">
        <v>10</v>
      </c>
    </row>
    <row r="16" spans="1:5" x14ac:dyDescent="0.2">
      <c r="A16" s="145" t="s">
        <v>11</v>
      </c>
      <c r="B16" s="146" t="s">
        <v>12</v>
      </c>
    </row>
    <row r="17" spans="1:2" x14ac:dyDescent="0.2">
      <c r="A17" s="145" t="s">
        <v>13</v>
      </c>
      <c r="B17" s="146" t="s">
        <v>14</v>
      </c>
    </row>
    <row r="18" spans="1:2" x14ac:dyDescent="0.2">
      <c r="A18" s="145" t="s">
        <v>15</v>
      </c>
      <c r="B18" s="146" t="s">
        <v>16</v>
      </c>
    </row>
    <row r="19" spans="1:2" x14ac:dyDescent="0.2">
      <c r="A19" s="145" t="s">
        <v>17</v>
      </c>
      <c r="B19" s="146" t="s">
        <v>18</v>
      </c>
    </row>
    <row r="20" spans="1:2" x14ac:dyDescent="0.2">
      <c r="A20" s="145" t="s">
        <v>19</v>
      </c>
      <c r="B20" s="146" t="s">
        <v>20</v>
      </c>
    </row>
    <row r="21" spans="1:2" x14ac:dyDescent="0.2">
      <c r="A21" s="145" t="s">
        <v>21</v>
      </c>
      <c r="B21" s="146" t="s">
        <v>275</v>
      </c>
    </row>
    <row r="22" spans="1:2" x14ac:dyDescent="0.2">
      <c r="A22" s="145" t="s">
        <v>22</v>
      </c>
      <c r="B22" s="146" t="s">
        <v>23</v>
      </c>
    </row>
    <row r="23" spans="1:2" x14ac:dyDescent="0.2">
      <c r="A23" s="145" t="s">
        <v>122</v>
      </c>
      <c r="B23" s="146" t="s">
        <v>24</v>
      </c>
    </row>
    <row r="24" spans="1:2" x14ac:dyDescent="0.2">
      <c r="A24" s="145" t="s">
        <v>123</v>
      </c>
      <c r="B24" s="146" t="s">
        <v>25</v>
      </c>
    </row>
    <row r="25" spans="1:2" x14ac:dyDescent="0.2">
      <c r="A25" s="145" t="s">
        <v>124</v>
      </c>
      <c r="B25" s="146" t="s">
        <v>26</v>
      </c>
    </row>
    <row r="26" spans="1:2" x14ac:dyDescent="0.2">
      <c r="A26" s="145" t="s">
        <v>27</v>
      </c>
      <c r="B26" s="146" t="s">
        <v>28</v>
      </c>
    </row>
    <row r="27" spans="1:2" x14ac:dyDescent="0.2">
      <c r="A27" s="145" t="s">
        <v>29</v>
      </c>
      <c r="B27" s="146" t="s">
        <v>30</v>
      </c>
    </row>
    <row r="28" spans="1:2" x14ac:dyDescent="0.2">
      <c r="A28" s="145" t="s">
        <v>31</v>
      </c>
      <c r="B28" s="146" t="s">
        <v>32</v>
      </c>
    </row>
    <row r="29" spans="1:2" x14ac:dyDescent="0.2">
      <c r="A29" s="145" t="s">
        <v>33</v>
      </c>
      <c r="B29" s="146" t="s">
        <v>34</v>
      </c>
    </row>
    <row r="30" spans="1:2" x14ac:dyDescent="0.2">
      <c r="A30" s="145" t="s">
        <v>120</v>
      </c>
      <c r="B30" s="146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5" t="s">
        <v>90</v>
      </c>
      <c r="B33" s="146" t="s">
        <v>85</v>
      </c>
    </row>
    <row r="34" spans="1:2" x14ac:dyDescent="0.2">
      <c r="A34" s="145" t="s">
        <v>91</v>
      </c>
      <c r="B34" s="146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6" t="s">
        <v>36</v>
      </c>
    </row>
    <row r="38" spans="1:2" x14ac:dyDescent="0.2">
      <c r="A38" s="40"/>
      <c r="B38" s="146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zoomScale="130" zoomScaleNormal="130" workbookViewId="0">
      <selection activeCell="D7" sqref="D7"/>
    </sheetView>
  </sheetViews>
  <sheetFormatPr baseColWidth="10" defaultRowHeight="11.25" x14ac:dyDescent="0.2"/>
  <cols>
    <col min="1" max="1" width="1.7109375" style="95" customWidth="1"/>
    <col min="2" max="2" width="63.140625" style="95" customWidth="1"/>
    <col min="3" max="4" width="17.7109375" style="95" customWidth="1"/>
    <col min="5" max="16384" width="11.42578125" style="95"/>
  </cols>
  <sheetData>
    <row r="1" spans="1:4" s="93" customFormat="1" ht="18.95" customHeight="1" x14ac:dyDescent="0.25">
      <c r="A1" s="161" t="str">
        <f>'Notas a los Edos Financieros'!A1</f>
        <v>Fideicomiso de Obras por Cooperación</v>
      </c>
      <c r="B1" s="161"/>
      <c r="C1" s="161"/>
      <c r="D1" s="161"/>
    </row>
    <row r="2" spans="1:4" s="93" customFormat="1" ht="18.95" customHeight="1" x14ac:dyDescent="0.25">
      <c r="A2" s="161" t="s">
        <v>624</v>
      </c>
      <c r="B2" s="161"/>
      <c r="C2" s="161"/>
      <c r="D2" s="161"/>
    </row>
    <row r="3" spans="1:4" s="93" customFormat="1" ht="18.95" customHeight="1" x14ac:dyDescent="0.25">
      <c r="A3" s="161" t="str">
        <f>'Notas a los Edos Financieros'!A3</f>
        <v>Correspondiente del 01 de enero al 31 de diciembre 2018</v>
      </c>
      <c r="B3" s="161"/>
      <c r="C3" s="161"/>
      <c r="D3" s="161"/>
    </row>
    <row r="4" spans="1:4" s="96" customFormat="1" ht="18.95" customHeight="1" x14ac:dyDescent="0.2">
      <c r="A4" s="162" t="s">
        <v>620</v>
      </c>
      <c r="B4" s="162"/>
      <c r="C4" s="162"/>
      <c r="D4" s="162"/>
    </row>
    <row r="5" spans="1:4" s="94" customFormat="1" x14ac:dyDescent="0.2">
      <c r="A5" s="97"/>
      <c r="B5" s="98"/>
      <c r="C5" s="98"/>
      <c r="D5" s="98"/>
    </row>
    <row r="6" spans="1:4" x14ac:dyDescent="0.2">
      <c r="A6" s="99" t="s">
        <v>146</v>
      </c>
      <c r="B6" s="99"/>
      <c r="C6" s="100"/>
      <c r="D6" s="101">
        <v>18351590.059999999</v>
      </c>
    </row>
    <row r="7" spans="1:4" x14ac:dyDescent="0.2">
      <c r="B7" s="102"/>
      <c r="C7" s="103"/>
      <c r="D7" s="104"/>
    </row>
    <row r="8" spans="1:4" x14ac:dyDescent="0.2">
      <c r="A8" s="105" t="s">
        <v>145</v>
      </c>
      <c r="B8" s="106"/>
      <c r="C8" s="107"/>
      <c r="D8" s="108">
        <f>SUM(C9:C13)</f>
        <v>0</v>
      </c>
    </row>
    <row r="9" spans="1:4" x14ac:dyDescent="0.2">
      <c r="A9" s="109"/>
      <c r="B9" s="110" t="s">
        <v>144</v>
      </c>
      <c r="C9" s="111">
        <v>0</v>
      </c>
      <c r="D9" s="112"/>
    </row>
    <row r="10" spans="1:4" x14ac:dyDescent="0.2">
      <c r="A10" s="109"/>
      <c r="B10" s="110" t="s">
        <v>143</v>
      </c>
      <c r="C10" s="111">
        <v>0</v>
      </c>
      <c r="D10" s="113"/>
    </row>
    <row r="11" spans="1:4" x14ac:dyDescent="0.2">
      <c r="A11" s="109"/>
      <c r="B11" s="110" t="s">
        <v>142</v>
      </c>
      <c r="C11" s="111">
        <v>0</v>
      </c>
      <c r="D11" s="113"/>
    </row>
    <row r="12" spans="1:4" x14ac:dyDescent="0.2">
      <c r="A12" s="109"/>
      <c r="B12" s="110" t="s">
        <v>141</v>
      </c>
      <c r="C12" s="111">
        <v>0</v>
      </c>
      <c r="D12" s="113"/>
    </row>
    <row r="13" spans="1:4" x14ac:dyDescent="0.2">
      <c r="A13" s="114" t="s">
        <v>140</v>
      </c>
      <c r="B13" s="110"/>
      <c r="C13" s="111">
        <v>0</v>
      </c>
      <c r="D13" s="113"/>
    </row>
    <row r="14" spans="1:4" x14ac:dyDescent="0.2">
      <c r="B14" s="115"/>
      <c r="C14" s="116"/>
      <c r="D14" s="117"/>
    </row>
    <row r="15" spans="1:4" x14ac:dyDescent="0.2">
      <c r="A15" s="105" t="s">
        <v>139</v>
      </c>
      <c r="B15" s="106"/>
      <c r="C15" s="107"/>
      <c r="D15" s="108">
        <f>SUM(D16:D19)</f>
        <v>0</v>
      </c>
    </row>
    <row r="16" spans="1:4" x14ac:dyDescent="0.2">
      <c r="A16" s="109"/>
      <c r="B16" s="110" t="s">
        <v>138</v>
      </c>
      <c r="C16" s="111">
        <v>0</v>
      </c>
      <c r="D16" s="112"/>
    </row>
    <row r="17" spans="1:4" x14ac:dyDescent="0.2">
      <c r="A17" s="109"/>
      <c r="B17" s="110" t="s">
        <v>137</v>
      </c>
      <c r="C17" s="111">
        <v>0</v>
      </c>
      <c r="D17" s="113"/>
    </row>
    <row r="18" spans="1:4" x14ac:dyDescent="0.2">
      <c r="A18" s="109"/>
      <c r="B18" s="110" t="s">
        <v>136</v>
      </c>
      <c r="C18" s="111">
        <v>0</v>
      </c>
      <c r="D18" s="113"/>
    </row>
    <row r="19" spans="1:4" x14ac:dyDescent="0.2">
      <c r="A19" s="114" t="s">
        <v>135</v>
      </c>
      <c r="B19" s="118"/>
      <c r="C19" s="119">
        <v>0</v>
      </c>
      <c r="D19" s="113"/>
    </row>
    <row r="20" spans="1:4" x14ac:dyDescent="0.2">
      <c r="B20" s="120"/>
      <c r="C20" s="121"/>
      <c r="D20" s="117"/>
    </row>
    <row r="21" spans="1:4" x14ac:dyDescent="0.2">
      <c r="A21" s="99" t="s">
        <v>134</v>
      </c>
      <c r="B21" s="99"/>
      <c r="C21" s="122"/>
      <c r="D21" s="101">
        <f>+D6+D8-D15</f>
        <v>18351590.059999999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showGridLines="0" zoomScale="140" zoomScaleNormal="140" workbookViewId="0">
      <selection activeCell="C28" sqref="C28"/>
    </sheetView>
  </sheetViews>
  <sheetFormatPr baseColWidth="10" defaultRowHeight="11.25" x14ac:dyDescent="0.2"/>
  <cols>
    <col min="1" max="1" width="1.7109375" style="95" customWidth="1"/>
    <col min="2" max="2" width="62.140625" style="95" customWidth="1"/>
    <col min="3" max="3" width="17.7109375" style="95" customWidth="1"/>
    <col min="4" max="4" width="17.7109375" style="142" customWidth="1"/>
    <col min="5" max="16384" width="11.42578125" style="95"/>
  </cols>
  <sheetData>
    <row r="1" spans="1:4" s="123" customFormat="1" ht="18.95" customHeight="1" x14ac:dyDescent="0.25">
      <c r="A1" s="163" t="str">
        <f>'Notas a los Edos Financieros'!A1</f>
        <v>Fideicomiso de Obras por Cooperación</v>
      </c>
      <c r="B1" s="163"/>
      <c r="C1" s="163"/>
      <c r="D1" s="163"/>
    </row>
    <row r="2" spans="1:4" s="123" customFormat="1" ht="18.95" customHeight="1" x14ac:dyDescent="0.25">
      <c r="A2" s="163" t="s">
        <v>625</v>
      </c>
      <c r="B2" s="163"/>
      <c r="C2" s="163"/>
      <c r="D2" s="163"/>
    </row>
    <row r="3" spans="1:4" s="123" customFormat="1" ht="18.95" customHeight="1" x14ac:dyDescent="0.25">
      <c r="A3" s="163" t="str">
        <f>'Notas a los Edos Financieros'!A3</f>
        <v>Correspondiente del 01 de enero al 31 de diciembre 2018</v>
      </c>
      <c r="B3" s="163"/>
      <c r="C3" s="163"/>
      <c r="D3" s="163"/>
    </row>
    <row r="4" spans="1:4" s="124" customFormat="1" x14ac:dyDescent="0.2">
      <c r="A4" s="164"/>
      <c r="B4" s="164"/>
      <c r="C4" s="164"/>
      <c r="D4" s="164"/>
    </row>
    <row r="5" spans="1:4" x14ac:dyDescent="0.2">
      <c r="A5" s="125" t="s">
        <v>168</v>
      </c>
      <c r="B5" s="126"/>
      <c r="C5" s="127"/>
      <c r="D5" s="128">
        <v>13224481.359999999</v>
      </c>
    </row>
    <row r="6" spans="1:4" x14ac:dyDescent="0.2">
      <c r="A6" s="129"/>
      <c r="B6" s="102"/>
      <c r="C6" s="130"/>
      <c r="D6" s="131"/>
    </row>
    <row r="7" spans="1:4" x14ac:dyDescent="0.2">
      <c r="A7" s="105" t="s">
        <v>167</v>
      </c>
      <c r="B7" s="132"/>
      <c r="C7" s="127"/>
      <c r="D7" s="133">
        <f>SUM(C8:C24)</f>
        <v>0</v>
      </c>
    </row>
    <row r="8" spans="1:4" x14ac:dyDescent="0.2">
      <c r="A8" s="109"/>
      <c r="B8" s="134" t="s">
        <v>166</v>
      </c>
      <c r="C8" s="111">
        <v>0</v>
      </c>
      <c r="D8" s="135"/>
    </row>
    <row r="9" spans="1:4" x14ac:dyDescent="0.2">
      <c r="A9" s="109"/>
      <c r="B9" s="134" t="s">
        <v>165</v>
      </c>
      <c r="C9" s="111">
        <v>0</v>
      </c>
      <c r="D9" s="136"/>
    </row>
    <row r="10" spans="1:4" x14ac:dyDescent="0.2">
      <c r="A10" s="109"/>
      <c r="B10" s="134" t="s">
        <v>164</v>
      </c>
      <c r="C10" s="111">
        <v>0</v>
      </c>
      <c r="D10" s="136"/>
    </row>
    <row r="11" spans="1:4" x14ac:dyDescent="0.2">
      <c r="A11" s="109"/>
      <c r="B11" s="134" t="s">
        <v>163</v>
      </c>
      <c r="C11" s="111">
        <v>0</v>
      </c>
      <c r="D11" s="136"/>
    </row>
    <row r="12" spans="1:4" x14ac:dyDescent="0.2">
      <c r="A12" s="109"/>
      <c r="B12" s="134" t="s">
        <v>162</v>
      </c>
      <c r="C12" s="111">
        <v>0</v>
      </c>
      <c r="D12" s="136"/>
    </row>
    <row r="13" spans="1:4" x14ac:dyDescent="0.2">
      <c r="A13" s="109"/>
      <c r="B13" s="134" t="s">
        <v>161</v>
      </c>
      <c r="C13" s="111">
        <v>0</v>
      </c>
      <c r="D13" s="136"/>
    </row>
    <row r="14" spans="1:4" x14ac:dyDescent="0.2">
      <c r="A14" s="109"/>
      <c r="B14" s="134" t="s">
        <v>160</v>
      </c>
      <c r="C14" s="111">
        <v>0</v>
      </c>
      <c r="D14" s="136"/>
    </row>
    <row r="15" spans="1:4" x14ac:dyDescent="0.2">
      <c r="A15" s="109"/>
      <c r="B15" s="134" t="s">
        <v>159</v>
      </c>
      <c r="C15" s="111">
        <v>0</v>
      </c>
      <c r="D15" s="136"/>
    </row>
    <row r="16" spans="1:4" x14ac:dyDescent="0.2">
      <c r="A16" s="109"/>
      <c r="B16" s="134" t="s">
        <v>158</v>
      </c>
      <c r="C16" s="111">
        <v>0</v>
      </c>
      <c r="D16" s="136"/>
    </row>
    <row r="17" spans="1:4" x14ac:dyDescent="0.2">
      <c r="A17" s="109"/>
      <c r="B17" s="134" t="s">
        <v>157</v>
      </c>
      <c r="C17" s="111">
        <v>0</v>
      </c>
      <c r="D17" s="136"/>
    </row>
    <row r="18" spans="1:4" x14ac:dyDescent="0.2">
      <c r="A18" s="109"/>
      <c r="B18" s="134" t="s">
        <v>156</v>
      </c>
      <c r="C18" s="111">
        <v>0</v>
      </c>
      <c r="D18" s="136"/>
    </row>
    <row r="19" spans="1:4" x14ac:dyDescent="0.2">
      <c r="A19" s="109"/>
      <c r="B19" s="134" t="s">
        <v>155</v>
      </c>
      <c r="C19" s="111">
        <v>0</v>
      </c>
      <c r="D19" s="136"/>
    </row>
    <row r="20" spans="1:4" x14ac:dyDescent="0.2">
      <c r="A20" s="109"/>
      <c r="B20" s="134" t="s">
        <v>154</v>
      </c>
      <c r="C20" s="111">
        <v>0</v>
      </c>
      <c r="D20" s="136"/>
    </row>
    <row r="21" spans="1:4" x14ac:dyDescent="0.2">
      <c r="A21" s="109"/>
      <c r="B21" s="134" t="s">
        <v>153</v>
      </c>
      <c r="C21" s="111">
        <v>0</v>
      </c>
      <c r="D21" s="136"/>
    </row>
    <row r="22" spans="1:4" x14ac:dyDescent="0.2">
      <c r="A22" s="109"/>
      <c r="B22" s="134" t="s">
        <v>152</v>
      </c>
      <c r="C22" s="111">
        <v>0</v>
      </c>
      <c r="D22" s="136"/>
    </row>
    <row r="23" spans="1:4" x14ac:dyDescent="0.2">
      <c r="A23" s="109"/>
      <c r="B23" s="134" t="s">
        <v>151</v>
      </c>
      <c r="C23" s="111">
        <v>0</v>
      </c>
      <c r="D23" s="136"/>
    </row>
    <row r="24" spans="1:4" x14ac:dyDescent="0.2">
      <c r="A24" s="109"/>
      <c r="B24" s="137" t="s">
        <v>150</v>
      </c>
      <c r="C24" s="111">
        <v>0</v>
      </c>
      <c r="D24" s="136"/>
    </row>
    <row r="25" spans="1:4" x14ac:dyDescent="0.2">
      <c r="A25" s="129"/>
      <c r="B25" s="138"/>
      <c r="C25" s="139"/>
      <c r="D25" s="140"/>
    </row>
    <row r="26" spans="1:4" x14ac:dyDescent="0.2">
      <c r="A26" s="105" t="s">
        <v>149</v>
      </c>
      <c r="B26" s="132"/>
      <c r="C26" s="141"/>
      <c r="D26" s="133">
        <f>+C27</f>
        <v>482557.44</v>
      </c>
    </row>
    <row r="27" spans="1:4" x14ac:dyDescent="0.2">
      <c r="A27" s="109"/>
      <c r="B27" s="134" t="s">
        <v>133</v>
      </c>
      <c r="C27" s="111">
        <v>482557.44</v>
      </c>
      <c r="D27" s="135"/>
    </row>
    <row r="28" spans="1:4" x14ac:dyDescent="0.2">
      <c r="A28" s="109"/>
      <c r="B28" s="134" t="s">
        <v>131</v>
      </c>
      <c r="C28" s="111">
        <v>0</v>
      </c>
      <c r="D28" s="136"/>
    </row>
    <row r="29" spans="1:4" x14ac:dyDescent="0.2">
      <c r="A29" s="109"/>
      <c r="B29" s="134" t="s">
        <v>130</v>
      </c>
      <c r="C29" s="111">
        <v>0</v>
      </c>
      <c r="D29" s="136"/>
    </row>
    <row r="30" spans="1:4" x14ac:dyDescent="0.2">
      <c r="A30" s="109"/>
      <c r="B30" s="134" t="s">
        <v>129</v>
      </c>
      <c r="C30" s="111">
        <v>0</v>
      </c>
      <c r="D30" s="136"/>
    </row>
    <row r="31" spans="1:4" x14ac:dyDescent="0.2">
      <c r="A31" s="109"/>
      <c r="B31" s="134" t="s">
        <v>128</v>
      </c>
      <c r="C31" s="111">
        <v>0</v>
      </c>
      <c r="D31" s="136"/>
    </row>
    <row r="32" spans="1:4" x14ac:dyDescent="0.2">
      <c r="A32" s="109"/>
      <c r="B32" s="134" t="s">
        <v>127</v>
      </c>
      <c r="C32" s="111">
        <v>0</v>
      </c>
      <c r="D32" s="136"/>
    </row>
    <row r="33" spans="1:4" x14ac:dyDescent="0.2">
      <c r="A33" s="109"/>
      <c r="B33" s="137" t="s">
        <v>148</v>
      </c>
      <c r="C33" s="119">
        <v>0</v>
      </c>
      <c r="D33" s="136"/>
    </row>
    <row r="34" spans="1:4" x14ac:dyDescent="0.2">
      <c r="A34" s="129"/>
      <c r="B34" s="138"/>
      <c r="C34" s="139"/>
      <c r="D34" s="140"/>
    </row>
    <row r="35" spans="1:4" x14ac:dyDescent="0.2">
      <c r="A35" s="126" t="s">
        <v>147</v>
      </c>
      <c r="B35" s="126"/>
      <c r="C35" s="127"/>
      <c r="D35" s="128">
        <f>+D5-D7+D26</f>
        <v>13707038.799999999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topLeftCell="B1" zoomScale="140" zoomScaleNormal="140" workbookViewId="0">
      <selection activeCell="G40" sqref="G40:G41"/>
    </sheetView>
  </sheetViews>
  <sheetFormatPr baseColWidth="10" defaultColWidth="9.140625" defaultRowHeight="11.25" x14ac:dyDescent="0.2"/>
  <cols>
    <col min="1" max="1" width="10" style="85" customWidth="1"/>
    <col min="2" max="2" width="49.140625" style="85" customWidth="1"/>
    <col min="3" max="3" width="10.42578125" style="85" bestFit="1" customWidth="1"/>
    <col min="4" max="4" width="16.28515625" style="85" bestFit="1" customWidth="1"/>
    <col min="5" max="5" width="16.7109375" style="85" bestFit="1" customWidth="1"/>
    <col min="6" max="6" width="13.140625" style="85" bestFit="1" customWidth="1"/>
    <col min="7" max="7" width="17.140625" style="85" bestFit="1" customWidth="1"/>
    <col min="8" max="8" width="9.28515625" style="85" bestFit="1" customWidth="1"/>
    <col min="9" max="9" width="11" style="85" bestFit="1" customWidth="1"/>
    <col min="10" max="10" width="14.140625" style="85" bestFit="1" customWidth="1"/>
    <col min="11" max="16384" width="9.140625" style="85"/>
  </cols>
  <sheetData>
    <row r="1" spans="1:10" ht="18.95" customHeight="1" x14ac:dyDescent="0.2">
      <c r="A1" s="160" t="str">
        <f>'Notas a los Edos Financieros'!A1</f>
        <v>Fideicomiso de Obras por Cooperación</v>
      </c>
      <c r="B1" s="165"/>
      <c r="C1" s="165"/>
      <c r="D1" s="165"/>
      <c r="E1" s="165"/>
      <c r="F1" s="165"/>
      <c r="G1" s="83" t="s">
        <v>288</v>
      </c>
      <c r="H1" s="84">
        <f>'Notas a los Edos Financieros'!E1</f>
        <v>2018</v>
      </c>
    </row>
    <row r="2" spans="1:10" ht="18.95" customHeight="1" x14ac:dyDescent="0.2">
      <c r="A2" s="160" t="s">
        <v>626</v>
      </c>
      <c r="B2" s="165"/>
      <c r="C2" s="165"/>
      <c r="D2" s="165"/>
      <c r="E2" s="165"/>
      <c r="F2" s="165"/>
      <c r="G2" s="83" t="s">
        <v>290</v>
      </c>
      <c r="H2" s="84" t="str">
        <f>'Notas a los Edos Financieros'!E2</f>
        <v>Trimestral</v>
      </c>
    </row>
    <row r="3" spans="1:10" ht="18.95" customHeight="1" x14ac:dyDescent="0.2">
      <c r="A3" s="166" t="str">
        <f>'Notas a los Edos Financieros'!A3</f>
        <v>Correspondiente del 01 de enero al 31 de diciembre 2018</v>
      </c>
      <c r="B3" s="167"/>
      <c r="C3" s="167"/>
      <c r="D3" s="167"/>
      <c r="E3" s="167"/>
      <c r="F3" s="167"/>
      <c r="G3" s="83" t="s">
        <v>292</v>
      </c>
      <c r="H3" s="84">
        <f>'Notas a los Edos Financieros'!E3</f>
        <v>4</v>
      </c>
    </row>
    <row r="4" spans="1:10" x14ac:dyDescent="0.2">
      <c r="A4" s="86" t="s">
        <v>293</v>
      </c>
      <c r="B4" s="87"/>
      <c r="C4" s="87"/>
      <c r="D4" s="87"/>
      <c r="E4" s="87"/>
      <c r="F4" s="87"/>
      <c r="G4" s="87"/>
      <c r="H4" s="87"/>
    </row>
    <row r="7" spans="1:10" x14ac:dyDescent="0.2">
      <c r="A7" s="88" t="s">
        <v>233</v>
      </c>
      <c r="B7" s="88" t="s">
        <v>621</v>
      </c>
      <c r="C7" s="88" t="s">
        <v>270</v>
      </c>
      <c r="D7" s="88" t="s">
        <v>622</v>
      </c>
      <c r="E7" s="88" t="s">
        <v>623</v>
      </c>
      <c r="F7" s="88" t="s">
        <v>269</v>
      </c>
      <c r="G7" s="88" t="s">
        <v>208</v>
      </c>
      <c r="H7" s="88" t="s">
        <v>272</v>
      </c>
      <c r="I7" s="88" t="s">
        <v>273</v>
      </c>
      <c r="J7" s="88" t="s">
        <v>274</v>
      </c>
    </row>
    <row r="8" spans="1:10" s="144" customFormat="1" x14ac:dyDescent="0.2">
      <c r="A8" s="143">
        <v>7000</v>
      </c>
      <c r="B8" s="144" t="s">
        <v>209</v>
      </c>
    </row>
    <row r="9" spans="1:10" hidden="1" x14ac:dyDescent="0.2">
      <c r="A9" s="85">
        <v>7110</v>
      </c>
      <c r="B9" s="85" t="s">
        <v>208</v>
      </c>
      <c r="C9" s="90">
        <v>0</v>
      </c>
      <c r="D9" s="90">
        <v>0</v>
      </c>
      <c r="E9" s="90">
        <v>0</v>
      </c>
      <c r="F9" s="90">
        <v>0</v>
      </c>
    </row>
    <row r="10" spans="1:10" hidden="1" x14ac:dyDescent="0.2">
      <c r="A10" s="85">
        <v>7120</v>
      </c>
      <c r="B10" s="85" t="s">
        <v>207</v>
      </c>
      <c r="C10" s="90">
        <v>0</v>
      </c>
      <c r="D10" s="90">
        <v>0</v>
      </c>
      <c r="E10" s="90">
        <v>0</v>
      </c>
      <c r="F10" s="90">
        <v>0</v>
      </c>
    </row>
    <row r="11" spans="1:10" hidden="1" x14ac:dyDescent="0.2">
      <c r="A11" s="85">
        <v>7130</v>
      </c>
      <c r="B11" s="85" t="s">
        <v>206</v>
      </c>
      <c r="C11" s="90">
        <v>0</v>
      </c>
      <c r="D11" s="90">
        <v>0</v>
      </c>
      <c r="E11" s="90">
        <v>0</v>
      </c>
      <c r="F11" s="90">
        <v>0</v>
      </c>
    </row>
    <row r="12" spans="1:10" hidden="1" x14ac:dyDescent="0.2">
      <c r="A12" s="85">
        <v>7140</v>
      </c>
      <c r="B12" s="85" t="s">
        <v>205</v>
      </c>
      <c r="C12" s="90">
        <v>0</v>
      </c>
      <c r="D12" s="90">
        <v>0</v>
      </c>
      <c r="E12" s="90">
        <v>0</v>
      </c>
      <c r="F12" s="90">
        <v>0</v>
      </c>
    </row>
    <row r="13" spans="1:10" hidden="1" x14ac:dyDescent="0.2">
      <c r="A13" s="85">
        <v>7150</v>
      </c>
      <c r="B13" s="85" t="s">
        <v>204</v>
      </c>
      <c r="C13" s="90">
        <v>0</v>
      </c>
      <c r="D13" s="90">
        <v>0</v>
      </c>
      <c r="E13" s="90">
        <v>0</v>
      </c>
      <c r="F13" s="90">
        <v>0</v>
      </c>
    </row>
    <row r="14" spans="1:10" hidden="1" x14ac:dyDescent="0.2">
      <c r="A14" s="85">
        <v>7160</v>
      </c>
      <c r="B14" s="85" t="s">
        <v>203</v>
      </c>
      <c r="C14" s="90">
        <v>0</v>
      </c>
      <c r="D14" s="90">
        <v>0</v>
      </c>
      <c r="E14" s="90">
        <v>0</v>
      </c>
      <c r="F14" s="90">
        <v>0</v>
      </c>
    </row>
    <row r="15" spans="1:10" hidden="1" x14ac:dyDescent="0.2">
      <c r="A15" s="85">
        <v>7210</v>
      </c>
      <c r="B15" s="85" t="s">
        <v>202</v>
      </c>
      <c r="C15" s="90">
        <v>0</v>
      </c>
      <c r="D15" s="90">
        <v>0</v>
      </c>
      <c r="E15" s="90">
        <v>0</v>
      </c>
      <c r="F15" s="90">
        <v>0</v>
      </c>
    </row>
    <row r="16" spans="1:10" hidden="1" x14ac:dyDescent="0.2">
      <c r="A16" s="85">
        <v>7220</v>
      </c>
      <c r="B16" s="85" t="s">
        <v>201</v>
      </c>
      <c r="C16" s="90">
        <v>0</v>
      </c>
      <c r="D16" s="90">
        <v>0</v>
      </c>
      <c r="E16" s="90">
        <v>0</v>
      </c>
      <c r="F16" s="90">
        <v>0</v>
      </c>
    </row>
    <row r="17" spans="1:6" hidden="1" x14ac:dyDescent="0.2">
      <c r="A17" s="85">
        <v>7230</v>
      </c>
      <c r="B17" s="85" t="s">
        <v>200</v>
      </c>
      <c r="C17" s="90">
        <v>0</v>
      </c>
      <c r="D17" s="90">
        <v>0</v>
      </c>
      <c r="E17" s="90">
        <v>0</v>
      </c>
      <c r="F17" s="90">
        <v>0</v>
      </c>
    </row>
    <row r="18" spans="1:6" hidden="1" x14ac:dyDescent="0.2">
      <c r="A18" s="85">
        <v>7240</v>
      </c>
      <c r="B18" s="85" t="s">
        <v>199</v>
      </c>
      <c r="C18" s="90">
        <v>0</v>
      </c>
      <c r="D18" s="90">
        <v>0</v>
      </c>
      <c r="E18" s="90">
        <v>0</v>
      </c>
      <c r="F18" s="90">
        <v>0</v>
      </c>
    </row>
    <row r="19" spans="1:6" hidden="1" x14ac:dyDescent="0.2">
      <c r="A19" s="85">
        <v>7250</v>
      </c>
      <c r="B19" s="85" t="s">
        <v>198</v>
      </c>
      <c r="C19" s="90">
        <v>0</v>
      </c>
      <c r="D19" s="90">
        <v>0</v>
      </c>
      <c r="E19" s="90">
        <v>0</v>
      </c>
      <c r="F19" s="90">
        <v>0</v>
      </c>
    </row>
    <row r="20" spans="1:6" hidden="1" x14ac:dyDescent="0.2">
      <c r="A20" s="85">
        <v>7260</v>
      </c>
      <c r="B20" s="85" t="s">
        <v>197</v>
      </c>
      <c r="C20" s="90">
        <v>0</v>
      </c>
      <c r="D20" s="90">
        <v>0</v>
      </c>
      <c r="E20" s="90">
        <v>0</v>
      </c>
      <c r="F20" s="90">
        <v>0</v>
      </c>
    </row>
    <row r="21" spans="1:6" hidden="1" x14ac:dyDescent="0.2">
      <c r="A21" s="85">
        <v>7310</v>
      </c>
      <c r="B21" s="85" t="s">
        <v>196</v>
      </c>
      <c r="C21" s="90">
        <v>0</v>
      </c>
      <c r="D21" s="90">
        <v>0</v>
      </c>
      <c r="E21" s="90">
        <v>0</v>
      </c>
      <c r="F21" s="90">
        <v>0</v>
      </c>
    </row>
    <row r="22" spans="1:6" hidden="1" x14ac:dyDescent="0.2">
      <c r="A22" s="85">
        <v>7320</v>
      </c>
      <c r="B22" s="85" t="s">
        <v>195</v>
      </c>
      <c r="C22" s="90">
        <v>0</v>
      </c>
      <c r="D22" s="90">
        <v>0</v>
      </c>
      <c r="E22" s="90">
        <v>0</v>
      </c>
      <c r="F22" s="90">
        <v>0</v>
      </c>
    </row>
    <row r="23" spans="1:6" hidden="1" x14ac:dyDescent="0.2">
      <c r="A23" s="85">
        <v>7330</v>
      </c>
      <c r="B23" s="85" t="s">
        <v>194</v>
      </c>
      <c r="C23" s="90">
        <v>0</v>
      </c>
      <c r="D23" s="90">
        <v>0</v>
      </c>
      <c r="E23" s="90">
        <v>0</v>
      </c>
      <c r="F23" s="90">
        <v>0</v>
      </c>
    </row>
    <row r="24" spans="1:6" hidden="1" x14ac:dyDescent="0.2">
      <c r="A24" s="85">
        <v>7340</v>
      </c>
      <c r="B24" s="85" t="s">
        <v>193</v>
      </c>
      <c r="C24" s="90">
        <v>0</v>
      </c>
      <c r="D24" s="90">
        <v>0</v>
      </c>
      <c r="E24" s="90">
        <v>0</v>
      </c>
      <c r="F24" s="90">
        <v>0</v>
      </c>
    </row>
    <row r="25" spans="1:6" hidden="1" x14ac:dyDescent="0.2">
      <c r="A25" s="85">
        <v>7350</v>
      </c>
      <c r="B25" s="85" t="s">
        <v>192</v>
      </c>
      <c r="C25" s="90">
        <v>0</v>
      </c>
      <c r="D25" s="90">
        <v>0</v>
      </c>
      <c r="E25" s="90">
        <v>0</v>
      </c>
      <c r="F25" s="90">
        <v>0</v>
      </c>
    </row>
    <row r="26" spans="1:6" hidden="1" x14ac:dyDescent="0.2">
      <c r="A26" s="85">
        <v>7360</v>
      </c>
      <c r="B26" s="85" t="s">
        <v>191</v>
      </c>
      <c r="C26" s="90">
        <v>0</v>
      </c>
      <c r="D26" s="90">
        <v>0</v>
      </c>
      <c r="E26" s="90">
        <v>0</v>
      </c>
      <c r="F26" s="90">
        <v>0</v>
      </c>
    </row>
    <row r="27" spans="1:6" hidden="1" x14ac:dyDescent="0.2">
      <c r="A27" s="85">
        <v>7410</v>
      </c>
      <c r="B27" s="85" t="s">
        <v>190</v>
      </c>
      <c r="C27" s="90">
        <v>0</v>
      </c>
      <c r="D27" s="90">
        <v>0</v>
      </c>
      <c r="E27" s="90">
        <v>0</v>
      </c>
      <c r="F27" s="90">
        <v>0</v>
      </c>
    </row>
    <row r="28" spans="1:6" hidden="1" x14ac:dyDescent="0.2">
      <c r="A28" s="85">
        <v>7420</v>
      </c>
      <c r="B28" s="85" t="s">
        <v>189</v>
      </c>
      <c r="C28" s="90">
        <v>0</v>
      </c>
      <c r="D28" s="90">
        <v>0</v>
      </c>
      <c r="E28" s="90">
        <v>0</v>
      </c>
      <c r="F28" s="90">
        <v>0</v>
      </c>
    </row>
    <row r="29" spans="1:6" hidden="1" x14ac:dyDescent="0.2">
      <c r="A29" s="85">
        <v>7510</v>
      </c>
      <c r="B29" s="85" t="s">
        <v>188</v>
      </c>
      <c r="C29" s="90">
        <v>0</v>
      </c>
      <c r="D29" s="90">
        <v>0</v>
      </c>
      <c r="E29" s="90">
        <v>0</v>
      </c>
      <c r="F29" s="90">
        <v>0</v>
      </c>
    </row>
    <row r="30" spans="1:6" hidden="1" x14ac:dyDescent="0.2">
      <c r="A30" s="85">
        <v>7520</v>
      </c>
      <c r="B30" s="85" t="s">
        <v>187</v>
      </c>
      <c r="C30" s="90">
        <v>0</v>
      </c>
      <c r="D30" s="90">
        <v>0</v>
      </c>
      <c r="E30" s="90">
        <v>0</v>
      </c>
      <c r="F30" s="90">
        <v>0</v>
      </c>
    </row>
    <row r="31" spans="1:6" hidden="1" x14ac:dyDescent="0.2">
      <c r="A31" s="85">
        <v>7610</v>
      </c>
      <c r="B31" s="85" t="s">
        <v>186</v>
      </c>
      <c r="C31" s="90">
        <v>0</v>
      </c>
      <c r="D31" s="90">
        <v>0</v>
      </c>
      <c r="E31" s="90">
        <v>0</v>
      </c>
      <c r="F31" s="90">
        <v>0</v>
      </c>
    </row>
    <row r="32" spans="1:6" hidden="1" x14ac:dyDescent="0.2">
      <c r="A32" s="85">
        <v>7620</v>
      </c>
      <c r="B32" s="85" t="s">
        <v>185</v>
      </c>
      <c r="C32" s="90">
        <v>0</v>
      </c>
      <c r="D32" s="90">
        <v>0</v>
      </c>
      <c r="E32" s="90">
        <v>0</v>
      </c>
      <c r="F32" s="90">
        <v>0</v>
      </c>
    </row>
    <row r="33" spans="1:6" hidden="1" x14ac:dyDescent="0.2">
      <c r="A33" s="85">
        <v>7630</v>
      </c>
      <c r="B33" s="85" t="s">
        <v>184</v>
      </c>
      <c r="C33" s="90">
        <v>0</v>
      </c>
      <c r="D33" s="90">
        <v>0</v>
      </c>
      <c r="E33" s="90">
        <v>0</v>
      </c>
      <c r="F33" s="90">
        <v>0</v>
      </c>
    </row>
    <row r="34" spans="1:6" hidden="1" x14ac:dyDescent="0.2">
      <c r="A34" s="85">
        <v>7640</v>
      </c>
      <c r="B34" s="85" t="s">
        <v>183</v>
      </c>
      <c r="C34" s="90">
        <v>0</v>
      </c>
      <c r="D34" s="90">
        <v>0</v>
      </c>
      <c r="E34" s="90">
        <v>0</v>
      </c>
      <c r="F34" s="90">
        <v>0</v>
      </c>
    </row>
    <row r="35" spans="1:6" s="144" customFormat="1" x14ac:dyDescent="0.2">
      <c r="A35" s="143">
        <v>8000</v>
      </c>
      <c r="B35" s="144" t="s">
        <v>181</v>
      </c>
    </row>
    <row r="36" spans="1:6" x14ac:dyDescent="0.2">
      <c r="A36" s="85">
        <v>8110</v>
      </c>
      <c r="B36" s="85" t="s">
        <v>180</v>
      </c>
      <c r="C36" s="90">
        <v>0</v>
      </c>
      <c r="D36" s="90">
        <v>16610349</v>
      </c>
      <c r="E36" s="90">
        <v>0</v>
      </c>
      <c r="F36" s="90">
        <v>16610349</v>
      </c>
    </row>
    <row r="37" spans="1:6" x14ac:dyDescent="0.2">
      <c r="A37" s="85">
        <v>8120</v>
      </c>
      <c r="B37" s="85" t="s">
        <v>179</v>
      </c>
      <c r="C37" s="90">
        <v>0</v>
      </c>
      <c r="D37" s="90">
        <v>18351590.059999999</v>
      </c>
      <c r="E37" s="90">
        <v>16610349</v>
      </c>
      <c r="F37" s="90">
        <f>+D37-E37</f>
        <v>1741241.0599999987</v>
      </c>
    </row>
    <row r="38" spans="1:6" x14ac:dyDescent="0.2">
      <c r="A38" s="85">
        <v>8130</v>
      </c>
      <c r="B38" s="85" t="s">
        <v>178</v>
      </c>
      <c r="C38" s="90">
        <v>0</v>
      </c>
      <c r="D38" s="90">
        <v>0</v>
      </c>
      <c r="E38" s="90">
        <v>0</v>
      </c>
      <c r="F38" s="90">
        <f t="shared" ref="F38:F47" si="0">+D38-E38</f>
        <v>0</v>
      </c>
    </row>
    <row r="39" spans="1:6" x14ac:dyDescent="0.2">
      <c r="A39" s="85">
        <v>8140</v>
      </c>
      <c r="B39" s="85" t="s">
        <v>177</v>
      </c>
      <c r="C39" s="90">
        <v>0</v>
      </c>
      <c r="D39" s="90">
        <f>+D37</f>
        <v>18351590.059999999</v>
      </c>
      <c r="E39" s="90">
        <f>+D37</f>
        <v>18351590.059999999</v>
      </c>
      <c r="F39" s="90">
        <f t="shared" si="0"/>
        <v>0</v>
      </c>
    </row>
    <row r="40" spans="1:6" x14ac:dyDescent="0.2">
      <c r="A40" s="85">
        <v>8150</v>
      </c>
      <c r="B40" s="85" t="s">
        <v>176</v>
      </c>
      <c r="C40" s="90">
        <v>0</v>
      </c>
      <c r="D40" s="90">
        <v>0</v>
      </c>
      <c r="E40" s="90">
        <f>+E39</f>
        <v>18351590.059999999</v>
      </c>
      <c r="F40" s="90">
        <f t="shared" si="0"/>
        <v>-18351590.059999999</v>
      </c>
    </row>
    <row r="41" spans="1:6" x14ac:dyDescent="0.2">
      <c r="A41" s="85">
        <v>8210</v>
      </c>
      <c r="B41" s="85" t="s">
        <v>175</v>
      </c>
      <c r="C41" s="90">
        <v>0</v>
      </c>
      <c r="D41" s="90">
        <v>0</v>
      </c>
      <c r="E41" s="90">
        <v>16610349</v>
      </c>
      <c r="F41" s="90">
        <f t="shared" si="0"/>
        <v>-16610349</v>
      </c>
    </row>
    <row r="42" spans="1:6" x14ac:dyDescent="0.2">
      <c r="A42" s="85">
        <v>8220</v>
      </c>
      <c r="B42" s="85" t="s">
        <v>174</v>
      </c>
      <c r="C42" s="90">
        <v>0</v>
      </c>
      <c r="D42" s="90">
        <v>13224481.359999999</v>
      </c>
      <c r="E42" s="90">
        <f>+D42</f>
        <v>13224481.359999999</v>
      </c>
      <c r="F42" s="90">
        <f t="shared" si="0"/>
        <v>0</v>
      </c>
    </row>
    <row r="43" spans="1:6" x14ac:dyDescent="0.2">
      <c r="A43" s="85">
        <v>8230</v>
      </c>
      <c r="B43" s="85" t="s">
        <v>173</v>
      </c>
      <c r="C43" s="90">
        <v>0</v>
      </c>
      <c r="D43" s="90">
        <v>0</v>
      </c>
      <c r="E43" s="90">
        <v>0</v>
      </c>
      <c r="F43" s="90">
        <f t="shared" si="0"/>
        <v>0</v>
      </c>
    </row>
    <row r="44" spans="1:6" x14ac:dyDescent="0.2">
      <c r="A44" s="85">
        <v>8240</v>
      </c>
      <c r="B44" s="85" t="s">
        <v>172</v>
      </c>
      <c r="C44" s="90">
        <v>0</v>
      </c>
      <c r="D44" s="90">
        <f>+E42</f>
        <v>13224481.359999999</v>
      </c>
      <c r="E44" s="90">
        <f>+E42</f>
        <v>13224481.359999999</v>
      </c>
      <c r="F44" s="90">
        <f t="shared" si="0"/>
        <v>0</v>
      </c>
    </row>
    <row r="45" spans="1:6" x14ac:dyDescent="0.2">
      <c r="A45" s="85">
        <v>8250</v>
      </c>
      <c r="B45" s="85" t="s">
        <v>171</v>
      </c>
      <c r="C45" s="90">
        <v>0</v>
      </c>
      <c r="D45" s="90">
        <f>+E44</f>
        <v>13224481.359999999</v>
      </c>
      <c r="E45" s="90">
        <v>12916162.460000001</v>
      </c>
      <c r="F45" s="90">
        <f t="shared" si="0"/>
        <v>308318.89999999851</v>
      </c>
    </row>
    <row r="46" spans="1:6" x14ac:dyDescent="0.2">
      <c r="A46" s="85">
        <v>8260</v>
      </c>
      <c r="B46" s="85" t="s">
        <v>170</v>
      </c>
      <c r="C46" s="90">
        <v>0</v>
      </c>
      <c r="D46" s="90">
        <f>+E45</f>
        <v>12916162.460000001</v>
      </c>
      <c r="E46" s="90">
        <f>+E45</f>
        <v>12916162.460000001</v>
      </c>
      <c r="F46" s="90">
        <f t="shared" si="0"/>
        <v>0</v>
      </c>
    </row>
    <row r="47" spans="1:6" x14ac:dyDescent="0.2">
      <c r="A47" s="85">
        <v>8270</v>
      </c>
      <c r="B47" s="85" t="s">
        <v>169</v>
      </c>
      <c r="C47" s="90">
        <v>0</v>
      </c>
      <c r="D47" s="90">
        <f>+E46</f>
        <v>12916162.460000001</v>
      </c>
      <c r="E47" s="90">
        <v>0</v>
      </c>
      <c r="F47" s="90">
        <f t="shared" si="0"/>
        <v>12916162.460000001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zoomScaleNormal="100" zoomScaleSheetLayoutView="100" workbookViewId="0">
      <selection activeCell="F39" sqref="F39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8" t="s">
        <v>40</v>
      </c>
      <c r="B5" s="168"/>
      <c r="C5" s="168"/>
      <c r="D5" s="168"/>
      <c r="E5" s="16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9" t="s">
        <v>44</v>
      </c>
      <c r="C10" s="169"/>
      <c r="D10" s="169"/>
      <c r="E10" s="16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9" t="s">
        <v>48</v>
      </c>
      <c r="C12" s="169"/>
      <c r="D12" s="169"/>
      <c r="E12" s="169"/>
    </row>
    <row r="13" spans="1:8" s="11" customFormat="1" ht="26.1" customHeight="1" x14ac:dyDescent="0.2">
      <c r="A13" s="29" t="s">
        <v>49</v>
      </c>
      <c r="B13" s="169" t="s">
        <v>50</v>
      </c>
      <c r="C13" s="169"/>
      <c r="D13" s="169"/>
      <c r="E13" s="16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0" t="s">
        <v>56</v>
      </c>
      <c r="C22" s="170"/>
      <c r="D22" s="170"/>
      <c r="E22" s="170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B1" zoomScale="140" zoomScaleNormal="140" workbookViewId="0">
      <selection activeCell="K25" sqref="K25"/>
    </sheetView>
  </sheetViews>
  <sheetFormatPr baseColWidth="10" defaultColWidth="9.140625" defaultRowHeight="11.25" x14ac:dyDescent="0.2"/>
  <cols>
    <col min="1" max="1" width="10" style="75" customWidth="1"/>
    <col min="2" max="2" width="36.28515625" style="75" customWidth="1"/>
    <col min="3" max="3" width="10.85546875" style="75" bestFit="1" customWidth="1"/>
    <col min="4" max="4" width="17.28515625" style="75" customWidth="1"/>
    <col min="5" max="5" width="10.5703125" style="75" customWidth="1"/>
    <col min="6" max="6" width="11.85546875" style="75" customWidth="1"/>
    <col min="7" max="7" width="13.7109375" style="75" customWidth="1"/>
    <col min="8" max="8" width="28.85546875" style="75" customWidth="1"/>
    <col min="9" max="9" width="11.85546875" style="75" bestFit="1" customWidth="1"/>
    <col min="10" max="16384" width="9.140625" style="75"/>
  </cols>
  <sheetData>
    <row r="1" spans="1:8" s="71" customFormat="1" ht="18.95" customHeight="1" x14ac:dyDescent="0.25">
      <c r="A1" s="155" t="str">
        <f>'Notas a los Edos Financieros'!A1</f>
        <v>Fideicomiso de Obras por Cooperación</v>
      </c>
      <c r="B1" s="156"/>
      <c r="C1" s="156"/>
      <c r="D1" s="156"/>
      <c r="E1" s="156"/>
      <c r="F1" s="156"/>
      <c r="G1" s="69" t="s">
        <v>288</v>
      </c>
      <c r="H1" s="80">
        <f>'Notas a los Edos Financieros'!E1</f>
        <v>2018</v>
      </c>
    </row>
    <row r="2" spans="1:8" s="71" customFormat="1" ht="18.95" customHeight="1" x14ac:dyDescent="0.25">
      <c r="A2" s="155" t="s">
        <v>289</v>
      </c>
      <c r="B2" s="156"/>
      <c r="C2" s="156"/>
      <c r="D2" s="156"/>
      <c r="E2" s="156"/>
      <c r="F2" s="156"/>
      <c r="G2" s="69" t="s">
        <v>290</v>
      </c>
      <c r="H2" s="80" t="str">
        <f>'Notas a los Edos Financieros'!E2</f>
        <v>Trimestral</v>
      </c>
    </row>
    <row r="3" spans="1:8" s="71" customFormat="1" ht="18.95" customHeight="1" x14ac:dyDescent="0.25">
      <c r="A3" s="155" t="str">
        <f>'Notas a los Edos Financieros'!A3</f>
        <v>Correspondiente del 01 de enero al 31 de diciembre 2018</v>
      </c>
      <c r="B3" s="156"/>
      <c r="C3" s="156"/>
      <c r="D3" s="156"/>
      <c r="E3" s="156"/>
      <c r="F3" s="156"/>
      <c r="G3" s="69" t="s">
        <v>292</v>
      </c>
      <c r="H3" s="80">
        <f>'Notas a los Edos Financieros'!E3</f>
        <v>4</v>
      </c>
    </row>
    <row r="4" spans="1:8" x14ac:dyDescent="0.2">
      <c r="A4" s="73" t="s">
        <v>293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242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233</v>
      </c>
      <c r="B7" s="76" t="s">
        <v>229</v>
      </c>
      <c r="C7" s="76" t="s">
        <v>230</v>
      </c>
      <c r="D7" s="76" t="s">
        <v>232</v>
      </c>
      <c r="E7" s="76"/>
      <c r="F7" s="76"/>
      <c r="G7" s="76"/>
      <c r="H7" s="76"/>
    </row>
    <row r="8" spans="1:8" x14ac:dyDescent="0.2">
      <c r="A8" s="77">
        <v>1114</v>
      </c>
      <c r="B8" s="75" t="s">
        <v>294</v>
      </c>
      <c r="C8" s="79">
        <v>64856433.07</v>
      </c>
      <c r="D8" s="75" t="s">
        <v>629</v>
      </c>
    </row>
    <row r="9" spans="1:8" x14ac:dyDescent="0.2">
      <c r="A9" s="77">
        <v>1115</v>
      </c>
      <c r="B9" s="75" t="s">
        <v>295</v>
      </c>
      <c r="C9" s="79">
        <v>0</v>
      </c>
    </row>
    <row r="10" spans="1:8" x14ac:dyDescent="0.2">
      <c r="A10" s="77">
        <v>1121</v>
      </c>
      <c r="B10" s="75" t="s">
        <v>296</v>
      </c>
      <c r="C10" s="79">
        <v>0</v>
      </c>
    </row>
    <row r="11" spans="1:8" x14ac:dyDescent="0.2">
      <c r="A11" s="77">
        <v>1211</v>
      </c>
      <c r="B11" s="75" t="s">
        <v>297</v>
      </c>
      <c r="C11" s="79">
        <v>0</v>
      </c>
    </row>
    <row r="13" spans="1:8" x14ac:dyDescent="0.2">
      <c r="A13" s="74" t="s">
        <v>243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233</v>
      </c>
      <c r="B14" s="76" t="s">
        <v>229</v>
      </c>
      <c r="C14" s="76" t="s">
        <v>230</v>
      </c>
      <c r="D14" s="76">
        <v>2017</v>
      </c>
      <c r="E14" s="76">
        <f>D14-1</f>
        <v>2016</v>
      </c>
      <c r="F14" s="76">
        <f>E14-1</f>
        <v>2015</v>
      </c>
      <c r="G14" s="76">
        <f>F14-1</f>
        <v>2014</v>
      </c>
      <c r="H14" s="76" t="s">
        <v>277</v>
      </c>
    </row>
    <row r="15" spans="1:8" x14ac:dyDescent="0.2">
      <c r="A15" s="77">
        <v>1122</v>
      </c>
      <c r="B15" s="75" t="s">
        <v>298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299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244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233</v>
      </c>
      <c r="B19" s="76" t="s">
        <v>229</v>
      </c>
      <c r="C19" s="76" t="s">
        <v>230</v>
      </c>
      <c r="D19" s="76" t="s">
        <v>300</v>
      </c>
      <c r="E19" s="76" t="s">
        <v>301</v>
      </c>
      <c r="F19" s="76" t="s">
        <v>302</v>
      </c>
      <c r="G19" s="76" t="s">
        <v>303</v>
      </c>
      <c r="H19" s="76" t="s">
        <v>304</v>
      </c>
    </row>
    <row r="20" spans="1:8" ht="33.75" x14ac:dyDescent="0.2">
      <c r="A20" s="77">
        <v>1123</v>
      </c>
      <c r="B20" s="75" t="s">
        <v>305</v>
      </c>
      <c r="C20" s="79">
        <v>2550489.21</v>
      </c>
      <c r="D20" s="79">
        <v>2550489.21</v>
      </c>
      <c r="E20" s="79">
        <v>0</v>
      </c>
      <c r="F20" s="79">
        <v>0</v>
      </c>
      <c r="G20" s="79">
        <v>0</v>
      </c>
      <c r="H20" s="147" t="s">
        <v>631</v>
      </c>
    </row>
    <row r="21" spans="1:8" x14ac:dyDescent="0.2">
      <c r="A21" s="77">
        <v>1125</v>
      </c>
      <c r="B21" s="75" t="s">
        <v>306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307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308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309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310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ht="22.5" x14ac:dyDescent="0.2">
      <c r="A26" s="77">
        <v>1139</v>
      </c>
      <c r="B26" s="75" t="s">
        <v>311</v>
      </c>
      <c r="C26" s="79">
        <v>6075339.6200000001</v>
      </c>
      <c r="D26" s="79">
        <v>0</v>
      </c>
      <c r="E26" s="79">
        <v>0</v>
      </c>
      <c r="F26" s="79">
        <v>6075339.6200000001</v>
      </c>
      <c r="G26" s="79">
        <v>0</v>
      </c>
      <c r="H26" s="147" t="s">
        <v>648</v>
      </c>
    </row>
    <row r="28" spans="1:8" x14ac:dyDescent="0.2">
      <c r="A28" s="74" t="s">
        <v>312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233</v>
      </c>
      <c r="B29" s="76" t="s">
        <v>229</v>
      </c>
      <c r="C29" s="76" t="s">
        <v>230</v>
      </c>
      <c r="D29" s="76" t="s">
        <v>247</v>
      </c>
      <c r="E29" s="76" t="s">
        <v>246</v>
      </c>
      <c r="F29" s="76" t="s">
        <v>313</v>
      </c>
      <c r="G29" s="76" t="s">
        <v>249</v>
      </c>
      <c r="H29" s="76"/>
    </row>
    <row r="30" spans="1:8" x14ac:dyDescent="0.2">
      <c r="A30" s="77">
        <v>1140</v>
      </c>
      <c r="B30" s="75" t="s">
        <v>314</v>
      </c>
      <c r="C30" s="79">
        <v>0</v>
      </c>
    </row>
    <row r="31" spans="1:8" x14ac:dyDescent="0.2">
      <c r="A31" s="77">
        <v>1141</v>
      </c>
      <c r="B31" s="75" t="s">
        <v>315</v>
      </c>
      <c r="C31" s="79">
        <v>0</v>
      </c>
    </row>
    <row r="32" spans="1:8" x14ac:dyDescent="0.2">
      <c r="A32" s="77">
        <v>1142</v>
      </c>
      <c r="B32" s="75" t="s">
        <v>316</v>
      </c>
      <c r="C32" s="79">
        <v>0</v>
      </c>
    </row>
    <row r="33" spans="1:8" x14ac:dyDescent="0.2">
      <c r="A33" s="77">
        <v>1143</v>
      </c>
      <c r="B33" s="75" t="s">
        <v>317</v>
      </c>
      <c r="C33" s="79">
        <v>0</v>
      </c>
    </row>
    <row r="34" spans="1:8" x14ac:dyDescent="0.2">
      <c r="A34" s="77">
        <v>1144</v>
      </c>
      <c r="B34" s="75" t="s">
        <v>318</v>
      </c>
      <c r="C34" s="79">
        <v>0</v>
      </c>
    </row>
    <row r="35" spans="1:8" x14ac:dyDescent="0.2">
      <c r="A35" s="77">
        <v>1145</v>
      </c>
      <c r="B35" s="75" t="s">
        <v>319</v>
      </c>
      <c r="C35" s="79">
        <v>0</v>
      </c>
    </row>
    <row r="37" spans="1:8" x14ac:dyDescent="0.2">
      <c r="A37" s="74" t="s">
        <v>320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233</v>
      </c>
      <c r="B38" s="76" t="s">
        <v>229</v>
      </c>
      <c r="C38" s="76" t="s">
        <v>230</v>
      </c>
      <c r="D38" s="76" t="s">
        <v>245</v>
      </c>
      <c r="E38" s="76" t="s">
        <v>248</v>
      </c>
      <c r="F38" s="76" t="s">
        <v>321</v>
      </c>
      <c r="G38" s="76"/>
      <c r="H38" s="76"/>
    </row>
    <row r="39" spans="1:8" x14ac:dyDescent="0.2">
      <c r="A39" s="77">
        <v>1150</v>
      </c>
      <c r="B39" s="75" t="s">
        <v>322</v>
      </c>
      <c r="C39" s="79">
        <v>0</v>
      </c>
    </row>
    <row r="40" spans="1:8" x14ac:dyDescent="0.2">
      <c r="A40" s="77">
        <v>1151</v>
      </c>
      <c r="B40" s="75" t="s">
        <v>323</v>
      </c>
      <c r="C40" s="79">
        <v>0</v>
      </c>
    </row>
    <row r="42" spans="1:8" x14ac:dyDescent="0.2">
      <c r="A42" s="74" t="s">
        <v>250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233</v>
      </c>
      <c r="B43" s="76" t="s">
        <v>229</v>
      </c>
      <c r="C43" s="76" t="s">
        <v>230</v>
      </c>
      <c r="D43" s="76" t="s">
        <v>232</v>
      </c>
      <c r="E43" s="76" t="s">
        <v>304</v>
      </c>
      <c r="F43" s="76"/>
      <c r="G43" s="76"/>
      <c r="H43" s="76"/>
    </row>
    <row r="44" spans="1:8" x14ac:dyDescent="0.2">
      <c r="A44" s="77">
        <v>1213</v>
      </c>
      <c r="B44" s="75" t="s">
        <v>324</v>
      </c>
      <c r="C44" s="79">
        <v>0</v>
      </c>
    </row>
    <row r="46" spans="1:8" x14ac:dyDescent="0.2">
      <c r="A46" s="74" t="s">
        <v>251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233</v>
      </c>
      <c r="B47" s="76" t="s">
        <v>229</v>
      </c>
      <c r="C47" s="76" t="s">
        <v>230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325</v>
      </c>
      <c r="C48" s="79">
        <v>0</v>
      </c>
    </row>
    <row r="50" spans="1:9" x14ac:dyDescent="0.2">
      <c r="A50" s="74" t="s">
        <v>255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233</v>
      </c>
      <c r="B51" s="76" t="s">
        <v>229</v>
      </c>
      <c r="C51" s="76" t="s">
        <v>230</v>
      </c>
      <c r="D51" s="76" t="s">
        <v>252</v>
      </c>
      <c r="E51" s="76" t="s">
        <v>253</v>
      </c>
      <c r="F51" s="76" t="s">
        <v>245</v>
      </c>
      <c r="G51" s="76" t="s">
        <v>326</v>
      </c>
      <c r="H51" s="76" t="s">
        <v>254</v>
      </c>
      <c r="I51" s="76" t="s">
        <v>327</v>
      </c>
    </row>
    <row r="52" spans="1:9" x14ac:dyDescent="0.2">
      <c r="A52" s="77">
        <v>1230</v>
      </c>
      <c r="B52" s="75" t="s">
        <v>328</v>
      </c>
      <c r="C52" s="79">
        <v>0</v>
      </c>
      <c r="D52" s="79">
        <v>0</v>
      </c>
      <c r="E52" s="79">
        <v>0</v>
      </c>
    </row>
    <row r="53" spans="1:9" x14ac:dyDescent="0.2">
      <c r="A53" s="77">
        <v>1231</v>
      </c>
      <c r="B53" s="75" t="s">
        <v>329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330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331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332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333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334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335</v>
      </c>
      <c r="C59" s="79">
        <v>0</v>
      </c>
      <c r="D59" s="79">
        <v>0</v>
      </c>
      <c r="E59" s="79">
        <v>0</v>
      </c>
    </row>
    <row r="60" spans="1:9" ht="22.5" x14ac:dyDescent="0.2">
      <c r="A60" s="77">
        <v>1240</v>
      </c>
      <c r="B60" s="75" t="s">
        <v>336</v>
      </c>
      <c r="C60" s="79">
        <f>SUM(C61:C68)</f>
        <v>4319020.79</v>
      </c>
      <c r="D60" s="79">
        <f t="shared" ref="D60:E60" si="0">SUM(D61:D68)</f>
        <v>436765.38</v>
      </c>
      <c r="E60" s="79">
        <f t="shared" si="0"/>
        <v>3559475.14</v>
      </c>
      <c r="F60" s="75" t="s">
        <v>632</v>
      </c>
      <c r="H60" s="147" t="s">
        <v>633</v>
      </c>
      <c r="I60" s="75" t="s">
        <v>630</v>
      </c>
    </row>
    <row r="61" spans="1:9" ht="24" customHeight="1" x14ac:dyDescent="0.2">
      <c r="A61" s="77">
        <v>1241</v>
      </c>
      <c r="B61" s="75" t="s">
        <v>337</v>
      </c>
      <c r="C61" s="79">
        <v>1642925.68</v>
      </c>
      <c r="D61" s="79">
        <v>147977.06</v>
      </c>
      <c r="E61" s="79">
        <v>1333605.53</v>
      </c>
      <c r="F61" s="75" t="s">
        <v>632</v>
      </c>
      <c r="G61" s="148" t="s">
        <v>634</v>
      </c>
      <c r="H61" s="147" t="s">
        <v>633</v>
      </c>
      <c r="I61" s="75" t="s">
        <v>630</v>
      </c>
    </row>
    <row r="62" spans="1:9" x14ac:dyDescent="0.2">
      <c r="A62" s="77">
        <v>1242</v>
      </c>
      <c r="B62" s="75" t="s">
        <v>338</v>
      </c>
      <c r="C62" s="79">
        <v>0</v>
      </c>
      <c r="D62" s="79">
        <v>0</v>
      </c>
      <c r="E62" s="79">
        <v>0</v>
      </c>
      <c r="H62" s="147"/>
    </row>
    <row r="63" spans="1:9" x14ac:dyDescent="0.2">
      <c r="A63" s="77">
        <v>1243</v>
      </c>
      <c r="B63" s="75" t="s">
        <v>339</v>
      </c>
      <c r="C63" s="79">
        <v>0</v>
      </c>
      <c r="D63" s="79">
        <v>0</v>
      </c>
      <c r="E63" s="79">
        <v>0</v>
      </c>
      <c r="H63" s="147"/>
    </row>
    <row r="64" spans="1:9" ht="22.5" x14ac:dyDescent="0.2">
      <c r="A64" s="77">
        <v>1244</v>
      </c>
      <c r="B64" s="75" t="s">
        <v>340</v>
      </c>
      <c r="C64" s="79">
        <v>2427584.81</v>
      </c>
      <c r="D64" s="79">
        <v>276130.93</v>
      </c>
      <c r="E64" s="79">
        <v>2163256.29</v>
      </c>
      <c r="F64" s="75" t="s">
        <v>632</v>
      </c>
      <c r="G64" s="82">
        <v>0.1</v>
      </c>
      <c r="H64" s="147" t="s">
        <v>633</v>
      </c>
      <c r="I64" s="75" t="s">
        <v>630</v>
      </c>
    </row>
    <row r="65" spans="1:9" x14ac:dyDescent="0.2">
      <c r="A65" s="77">
        <v>1245</v>
      </c>
      <c r="B65" s="75" t="s">
        <v>341</v>
      </c>
      <c r="C65" s="79">
        <v>0</v>
      </c>
      <c r="D65" s="79">
        <v>0</v>
      </c>
      <c r="E65" s="79">
        <v>0</v>
      </c>
      <c r="H65" s="147"/>
    </row>
    <row r="66" spans="1:9" ht="22.5" x14ac:dyDescent="0.2">
      <c r="A66" s="77">
        <v>1246</v>
      </c>
      <c r="B66" s="75" t="s">
        <v>342</v>
      </c>
      <c r="C66" s="79">
        <v>248510.3</v>
      </c>
      <c r="D66" s="79">
        <v>12657.39</v>
      </c>
      <c r="E66" s="79">
        <v>62613.32</v>
      </c>
      <c r="F66" s="75" t="s">
        <v>632</v>
      </c>
      <c r="G66" s="82">
        <v>0.1</v>
      </c>
      <c r="H66" s="147" t="s">
        <v>633</v>
      </c>
      <c r="I66" s="75" t="s">
        <v>630</v>
      </c>
    </row>
    <row r="67" spans="1:9" x14ac:dyDescent="0.2">
      <c r="A67" s="77">
        <v>1247</v>
      </c>
      <c r="B67" s="75" t="s">
        <v>343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344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256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233</v>
      </c>
      <c r="B71" s="76" t="s">
        <v>229</v>
      </c>
      <c r="C71" s="76" t="s">
        <v>230</v>
      </c>
      <c r="D71" s="76" t="s">
        <v>257</v>
      </c>
      <c r="E71" s="76" t="s">
        <v>345</v>
      </c>
      <c r="F71" s="76" t="s">
        <v>245</v>
      </c>
      <c r="G71" s="76" t="s">
        <v>326</v>
      </c>
      <c r="H71" s="76" t="s">
        <v>254</v>
      </c>
      <c r="I71" s="76" t="s">
        <v>327</v>
      </c>
    </row>
    <row r="72" spans="1:9" ht="22.5" x14ac:dyDescent="0.2">
      <c r="A72" s="77">
        <v>1250</v>
      </c>
      <c r="B72" s="75" t="s">
        <v>346</v>
      </c>
      <c r="C72" s="79">
        <f>SUM(C73:C77)</f>
        <v>353123.28</v>
      </c>
      <c r="D72" s="79">
        <f t="shared" ref="D72:E72" si="1">SUM(D73:D77)</f>
        <v>45792.06</v>
      </c>
      <c r="E72" s="79">
        <f t="shared" si="1"/>
        <v>299031.11</v>
      </c>
      <c r="F72" s="75" t="s">
        <v>632</v>
      </c>
      <c r="H72" s="147" t="s">
        <v>633</v>
      </c>
      <c r="I72" s="75" t="s">
        <v>630</v>
      </c>
    </row>
    <row r="73" spans="1:9" ht="22.5" x14ac:dyDescent="0.2">
      <c r="A73" s="77">
        <v>1251</v>
      </c>
      <c r="B73" s="75" t="s">
        <v>347</v>
      </c>
      <c r="C73" s="79">
        <v>45495.15</v>
      </c>
      <c r="D73" s="79">
        <v>1910.29</v>
      </c>
      <c r="E73" s="79">
        <v>40995.24</v>
      </c>
      <c r="F73" s="75" t="s">
        <v>632</v>
      </c>
      <c r="G73" s="82">
        <v>0.3</v>
      </c>
      <c r="H73" s="147" t="s">
        <v>633</v>
      </c>
      <c r="I73" s="75" t="s">
        <v>630</v>
      </c>
    </row>
    <row r="74" spans="1:9" x14ac:dyDescent="0.2">
      <c r="A74" s="77">
        <v>1252</v>
      </c>
      <c r="B74" s="75" t="s">
        <v>348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349</v>
      </c>
      <c r="C75" s="79">
        <v>0</v>
      </c>
      <c r="D75" s="79">
        <v>0</v>
      </c>
      <c r="E75" s="79">
        <v>0</v>
      </c>
    </row>
    <row r="76" spans="1:9" ht="22.5" x14ac:dyDescent="0.2">
      <c r="A76" s="77">
        <v>1254</v>
      </c>
      <c r="B76" s="75" t="s">
        <v>350</v>
      </c>
      <c r="C76" s="79">
        <v>307628.13</v>
      </c>
      <c r="D76" s="79">
        <v>43881.77</v>
      </c>
      <c r="E76" s="79">
        <v>258035.87</v>
      </c>
      <c r="F76" s="75" t="s">
        <v>632</v>
      </c>
      <c r="G76" s="82">
        <v>0.1</v>
      </c>
      <c r="H76" s="147" t="s">
        <v>633</v>
      </c>
      <c r="I76" s="75" t="s">
        <v>630</v>
      </c>
    </row>
    <row r="77" spans="1:9" x14ac:dyDescent="0.2">
      <c r="A77" s="77">
        <v>1259</v>
      </c>
      <c r="B77" s="75" t="s">
        <v>351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352</v>
      </c>
      <c r="C78" s="79">
        <v>0</v>
      </c>
      <c r="D78" s="79">
        <v>0</v>
      </c>
      <c r="E78" s="79">
        <v>0</v>
      </c>
    </row>
    <row r="79" spans="1:9" x14ac:dyDescent="0.2">
      <c r="A79" s="77">
        <v>1271</v>
      </c>
      <c r="B79" s="75" t="s">
        <v>353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354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355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356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357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358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258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233</v>
      </c>
      <c r="B87" s="76" t="s">
        <v>229</v>
      </c>
      <c r="C87" s="76" t="s">
        <v>230</v>
      </c>
      <c r="D87" s="76" t="s">
        <v>359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360</v>
      </c>
      <c r="C88" s="79">
        <v>0</v>
      </c>
    </row>
    <row r="89" spans="1:8" x14ac:dyDescent="0.2">
      <c r="A89" s="77">
        <v>1161</v>
      </c>
      <c r="B89" s="75" t="s">
        <v>361</v>
      </c>
      <c r="C89" s="79">
        <v>0</v>
      </c>
    </row>
    <row r="90" spans="1:8" x14ac:dyDescent="0.2">
      <c r="A90" s="77">
        <v>1162</v>
      </c>
      <c r="B90" s="75" t="s">
        <v>362</v>
      </c>
      <c r="C90" s="79">
        <v>0</v>
      </c>
    </row>
    <row r="92" spans="1:8" x14ac:dyDescent="0.2">
      <c r="A92" s="74" t="s">
        <v>260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233</v>
      </c>
      <c r="B93" s="76" t="s">
        <v>229</v>
      </c>
      <c r="C93" s="76" t="s">
        <v>230</v>
      </c>
      <c r="D93" s="76" t="s">
        <v>304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363</v>
      </c>
      <c r="C94" s="79">
        <v>0</v>
      </c>
    </row>
    <row r="95" spans="1:8" x14ac:dyDescent="0.2">
      <c r="A95" s="77">
        <v>1291</v>
      </c>
      <c r="B95" s="75" t="s">
        <v>364</v>
      </c>
      <c r="C95" s="79">
        <v>0</v>
      </c>
    </row>
    <row r="96" spans="1:8" x14ac:dyDescent="0.2">
      <c r="A96" s="77">
        <v>1292</v>
      </c>
      <c r="B96" s="75" t="s">
        <v>365</v>
      </c>
      <c r="C96" s="79">
        <v>0</v>
      </c>
    </row>
    <row r="97" spans="1:8" x14ac:dyDescent="0.2">
      <c r="A97" s="77">
        <v>1293</v>
      </c>
      <c r="B97" s="75" t="s">
        <v>366</v>
      </c>
      <c r="C97" s="79">
        <v>0</v>
      </c>
    </row>
    <row r="99" spans="1:8" x14ac:dyDescent="0.2">
      <c r="A99" s="74" t="s">
        <v>261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233</v>
      </c>
      <c r="B100" s="76" t="s">
        <v>229</v>
      </c>
      <c r="C100" s="76" t="s">
        <v>230</v>
      </c>
      <c r="D100" s="76" t="s">
        <v>300</v>
      </c>
      <c r="E100" s="76" t="s">
        <v>301</v>
      </c>
      <c r="F100" s="76" t="s">
        <v>302</v>
      </c>
      <c r="G100" s="76" t="s">
        <v>367</v>
      </c>
      <c r="H100" s="76" t="s">
        <v>368</v>
      </c>
    </row>
    <row r="101" spans="1:8" x14ac:dyDescent="0.2">
      <c r="A101" s="77">
        <v>2110</v>
      </c>
      <c r="B101" s="75" t="s">
        <v>369</v>
      </c>
      <c r="C101" s="79">
        <f>SUM(C102:C110)</f>
        <v>23158226.129999999</v>
      </c>
      <c r="D101" s="79">
        <f t="shared" ref="D101:G101" si="2">SUM(D102:D110)</f>
        <v>22743273.379999999</v>
      </c>
      <c r="E101" s="79">
        <f t="shared" si="2"/>
        <v>414952.75000000006</v>
      </c>
      <c r="F101" s="79">
        <f t="shared" si="2"/>
        <v>0</v>
      </c>
      <c r="G101" s="79">
        <f t="shared" si="2"/>
        <v>0</v>
      </c>
    </row>
    <row r="102" spans="1:8" x14ac:dyDescent="0.2">
      <c r="A102" s="77">
        <v>2111</v>
      </c>
      <c r="B102" s="75" t="s">
        <v>370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371</v>
      </c>
      <c r="C103" s="79">
        <v>296149.5</v>
      </c>
      <c r="D103" s="79">
        <v>296149.5</v>
      </c>
      <c r="E103" s="79">
        <v>0</v>
      </c>
      <c r="F103" s="79">
        <v>0</v>
      </c>
      <c r="G103" s="79">
        <v>0</v>
      </c>
      <c r="H103" s="75" t="s">
        <v>635</v>
      </c>
    </row>
    <row r="104" spans="1:8" ht="22.5" x14ac:dyDescent="0.2">
      <c r="A104" s="77">
        <v>2113</v>
      </c>
      <c r="B104" s="75" t="s">
        <v>372</v>
      </c>
      <c r="C104" s="79">
        <v>20732549.239999998</v>
      </c>
      <c r="D104" s="79">
        <v>20732549.239999998</v>
      </c>
      <c r="E104" s="79">
        <v>0</v>
      </c>
      <c r="F104" s="79">
        <v>0</v>
      </c>
      <c r="G104" s="79">
        <v>0</v>
      </c>
      <c r="H104" s="149" t="s">
        <v>636</v>
      </c>
    </row>
    <row r="105" spans="1:8" x14ac:dyDescent="0.2">
      <c r="A105" s="77">
        <v>2114</v>
      </c>
      <c r="B105" s="75" t="s">
        <v>373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374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375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ht="33.75" x14ac:dyDescent="0.2">
      <c r="A108" s="77">
        <v>2117</v>
      </c>
      <c r="B108" s="75" t="s">
        <v>376</v>
      </c>
      <c r="C108" s="79">
        <v>365898.71</v>
      </c>
      <c r="D108" s="79">
        <v>0</v>
      </c>
      <c r="E108" s="79">
        <v>365898.71</v>
      </c>
      <c r="F108" s="79">
        <v>0</v>
      </c>
      <c r="G108" s="79">
        <v>0</v>
      </c>
      <c r="H108" s="149" t="s">
        <v>637</v>
      </c>
    </row>
    <row r="109" spans="1:8" x14ac:dyDescent="0.2">
      <c r="A109" s="77">
        <v>2118</v>
      </c>
      <c r="B109" s="75" t="s">
        <v>377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ht="45" x14ac:dyDescent="0.2">
      <c r="A110" s="77">
        <v>2119</v>
      </c>
      <c r="B110" s="75" t="s">
        <v>378</v>
      </c>
      <c r="C110" s="79">
        <v>1763628.68</v>
      </c>
      <c r="D110" s="79">
        <v>1714574.64</v>
      </c>
      <c r="E110" s="79">
        <f>+C110-D110</f>
        <v>49054.040000000037</v>
      </c>
      <c r="F110" s="79">
        <v>0</v>
      </c>
      <c r="G110" s="79">
        <v>0</v>
      </c>
      <c r="H110" s="151" t="s">
        <v>649</v>
      </c>
    </row>
    <row r="111" spans="1:8" x14ac:dyDescent="0.2">
      <c r="A111" s="77">
        <v>2120</v>
      </c>
      <c r="B111" s="75" t="s">
        <v>379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2121</v>
      </c>
      <c r="B112" s="75" t="s">
        <v>380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381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382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262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233</v>
      </c>
      <c r="B117" s="76" t="s">
        <v>229</v>
      </c>
      <c r="C117" s="76" t="s">
        <v>230</v>
      </c>
      <c r="D117" s="76" t="s">
        <v>234</v>
      </c>
      <c r="E117" s="76" t="s">
        <v>304</v>
      </c>
      <c r="F117" s="76"/>
      <c r="G117" s="76"/>
      <c r="H117" s="76"/>
    </row>
    <row r="118" spans="1:8" x14ac:dyDescent="0.2">
      <c r="A118" s="77">
        <v>2160</v>
      </c>
      <c r="B118" s="75" t="s">
        <v>383</v>
      </c>
      <c r="C118" s="79">
        <f>SUM(C119:C124)</f>
        <v>1707642.92</v>
      </c>
      <c r="D118" s="75" t="s">
        <v>642</v>
      </c>
      <c r="E118" s="75" t="s">
        <v>638</v>
      </c>
    </row>
    <row r="119" spans="1:8" x14ac:dyDescent="0.2">
      <c r="A119" s="77">
        <v>2161</v>
      </c>
      <c r="B119" s="75" t="s">
        <v>384</v>
      </c>
      <c r="C119" s="79">
        <v>0</v>
      </c>
    </row>
    <row r="120" spans="1:8" x14ac:dyDescent="0.2">
      <c r="A120" s="77">
        <v>2162</v>
      </c>
      <c r="B120" s="75" t="s">
        <v>385</v>
      </c>
      <c r="C120" s="79">
        <v>1707642.92</v>
      </c>
      <c r="D120" s="75" t="s">
        <v>642</v>
      </c>
      <c r="E120" s="75" t="s">
        <v>638</v>
      </c>
    </row>
    <row r="121" spans="1:8" x14ac:dyDescent="0.2">
      <c r="A121" s="77">
        <v>2163</v>
      </c>
      <c r="B121" s="75" t="s">
        <v>386</v>
      </c>
      <c r="C121" s="79">
        <v>0</v>
      </c>
    </row>
    <row r="122" spans="1:8" x14ac:dyDescent="0.2">
      <c r="A122" s="77">
        <v>2164</v>
      </c>
      <c r="B122" s="75" t="s">
        <v>387</v>
      </c>
      <c r="C122" s="79">
        <v>0</v>
      </c>
    </row>
    <row r="123" spans="1:8" x14ac:dyDescent="0.2">
      <c r="A123" s="77">
        <v>2165</v>
      </c>
      <c r="B123" s="75" t="s">
        <v>388</v>
      </c>
      <c r="C123" s="79">
        <v>0</v>
      </c>
    </row>
    <row r="124" spans="1:8" x14ac:dyDescent="0.2">
      <c r="A124" s="77">
        <v>2166</v>
      </c>
      <c r="B124" s="75" t="s">
        <v>389</v>
      </c>
      <c r="C124" s="79">
        <v>0</v>
      </c>
    </row>
    <row r="125" spans="1:8" x14ac:dyDescent="0.2">
      <c r="A125" s="77">
        <v>2250</v>
      </c>
      <c r="B125" s="75" t="s">
        <v>390</v>
      </c>
      <c r="C125" s="79">
        <f>SUM(C126:C131)</f>
        <v>58385619.789999999</v>
      </c>
    </row>
    <row r="126" spans="1:8" x14ac:dyDescent="0.2">
      <c r="A126" s="77">
        <v>2251</v>
      </c>
      <c r="B126" s="75" t="s">
        <v>391</v>
      </c>
      <c r="C126" s="79">
        <v>0</v>
      </c>
    </row>
    <row r="127" spans="1:8" x14ac:dyDescent="0.2">
      <c r="A127" s="77">
        <v>2252</v>
      </c>
      <c r="B127" s="75" t="s">
        <v>392</v>
      </c>
      <c r="C127" s="79">
        <v>67433.899999999994</v>
      </c>
      <c r="D127" s="75" t="s">
        <v>642</v>
      </c>
      <c r="E127" s="75" t="s">
        <v>640</v>
      </c>
    </row>
    <row r="128" spans="1:8" x14ac:dyDescent="0.2">
      <c r="A128" s="77">
        <v>2253</v>
      </c>
      <c r="B128" s="75" t="s">
        <v>393</v>
      </c>
      <c r="C128" s="79">
        <v>55157758.619999997</v>
      </c>
      <c r="D128" s="75" t="s">
        <v>642</v>
      </c>
      <c r="E128" s="75" t="s">
        <v>639</v>
      </c>
    </row>
    <row r="129" spans="1:8" x14ac:dyDescent="0.2">
      <c r="A129" s="77">
        <v>2254</v>
      </c>
      <c r="B129" s="75" t="s">
        <v>394</v>
      </c>
      <c r="C129" s="79">
        <v>0</v>
      </c>
    </row>
    <row r="130" spans="1:8" x14ac:dyDescent="0.2">
      <c r="A130" s="77">
        <v>2255</v>
      </c>
      <c r="B130" s="75" t="s">
        <v>395</v>
      </c>
      <c r="C130" s="79">
        <v>3160427.27</v>
      </c>
      <c r="D130" s="75" t="s">
        <v>642</v>
      </c>
      <c r="E130" s="75" t="s">
        <v>641</v>
      </c>
    </row>
    <row r="131" spans="1:8" x14ac:dyDescent="0.2">
      <c r="A131" s="77">
        <v>2256</v>
      </c>
      <c r="B131" s="75" t="s">
        <v>396</v>
      </c>
      <c r="C131" s="79">
        <v>0</v>
      </c>
    </row>
    <row r="133" spans="1:8" x14ac:dyDescent="0.2">
      <c r="A133" s="74" t="s">
        <v>263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233</v>
      </c>
      <c r="B134" s="78" t="s">
        <v>229</v>
      </c>
      <c r="C134" s="78" t="s">
        <v>230</v>
      </c>
      <c r="D134" s="78" t="s">
        <v>234</v>
      </c>
      <c r="E134" s="78" t="s">
        <v>304</v>
      </c>
      <c r="F134" s="78"/>
      <c r="G134" s="78"/>
      <c r="H134" s="78"/>
    </row>
    <row r="135" spans="1:8" x14ac:dyDescent="0.2">
      <c r="A135" s="77">
        <v>2159</v>
      </c>
      <c r="B135" s="75" t="s">
        <v>397</v>
      </c>
      <c r="C135" s="79">
        <v>0</v>
      </c>
    </row>
    <row r="136" spans="1:8" x14ac:dyDescent="0.2">
      <c r="A136" s="77">
        <v>2199</v>
      </c>
      <c r="B136" s="75" t="s">
        <v>398</v>
      </c>
      <c r="C136" s="79">
        <v>0</v>
      </c>
    </row>
    <row r="137" spans="1:8" ht="23.25" customHeight="1" x14ac:dyDescent="0.25">
      <c r="A137" s="77">
        <v>2240</v>
      </c>
      <c r="B137" s="75" t="s">
        <v>399</v>
      </c>
      <c r="C137" s="79">
        <f>SUM(C138:C140)</f>
        <v>77706657.579999998</v>
      </c>
      <c r="D137" s="75" t="s">
        <v>642</v>
      </c>
      <c r="E137" s="157" t="s">
        <v>643</v>
      </c>
      <c r="F137" s="158"/>
      <c r="G137" s="158"/>
      <c r="H137" s="158"/>
    </row>
    <row r="138" spans="1:8" x14ac:dyDescent="0.2">
      <c r="A138" s="77">
        <v>2241</v>
      </c>
      <c r="B138" s="75" t="s">
        <v>400</v>
      </c>
      <c r="C138" s="79">
        <v>0</v>
      </c>
    </row>
    <row r="139" spans="1:8" x14ac:dyDescent="0.2">
      <c r="A139" s="77">
        <v>2242</v>
      </c>
      <c r="B139" s="75" t="s">
        <v>401</v>
      </c>
      <c r="C139" s="79">
        <v>0</v>
      </c>
    </row>
    <row r="140" spans="1:8" ht="26.25" customHeight="1" x14ac:dyDescent="0.25">
      <c r="A140" s="77">
        <v>2249</v>
      </c>
      <c r="B140" s="75" t="s">
        <v>402</v>
      </c>
      <c r="C140" s="79">
        <v>77706657.579999998</v>
      </c>
      <c r="D140" s="75" t="s">
        <v>642</v>
      </c>
      <c r="E140" s="157" t="s">
        <v>643</v>
      </c>
      <c r="F140" s="158"/>
      <c r="G140" s="158"/>
      <c r="H140" s="15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E140:H140"/>
    <mergeCell ref="E137:H137"/>
  </mergeCells>
  <printOptions horizontalCentered="1"/>
  <pageMargins left="0.39370078740157483" right="0.39370078740157483" top="0.39370078740157483" bottom="0.39370078740157483" header="0.31496062992125984" footer="0.31496062992125984"/>
  <pageSetup scale="85" orientation="landscape" r:id="rId1"/>
  <ignoredErrors>
    <ignoredError sqref="C72:E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30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7"/>
  <sheetViews>
    <sheetView tabSelected="1" zoomScale="150" zoomScaleNormal="150" workbookViewId="0">
      <selection activeCell="E20" sqref="E20"/>
    </sheetView>
  </sheetViews>
  <sheetFormatPr baseColWidth="10" defaultColWidth="9.140625" defaultRowHeight="11.25" x14ac:dyDescent="0.2"/>
  <cols>
    <col min="1" max="1" width="10" style="75" customWidth="1"/>
    <col min="2" max="2" width="49.140625" style="75" customWidth="1"/>
    <col min="3" max="3" width="10.85546875" style="75" bestFit="1" customWidth="1"/>
    <col min="4" max="4" width="21.85546875" style="75" customWidth="1"/>
    <col min="5" max="5" width="29.85546875" style="75" customWidth="1"/>
    <col min="6" max="16384" width="9.140625" style="75"/>
  </cols>
  <sheetData>
    <row r="1" spans="1:5" s="81" customFormat="1" ht="18.95" customHeight="1" x14ac:dyDescent="0.25">
      <c r="A1" s="153" t="str">
        <f>ESF!A1</f>
        <v>Fideicomiso de Obras por Cooperación</v>
      </c>
      <c r="B1" s="153"/>
      <c r="C1" s="153"/>
      <c r="D1" s="69" t="s">
        <v>288</v>
      </c>
      <c r="E1" s="80">
        <f>'Notas a los Edos Financieros'!E1</f>
        <v>2018</v>
      </c>
    </row>
    <row r="2" spans="1:5" s="71" customFormat="1" ht="18.95" customHeight="1" x14ac:dyDescent="0.25">
      <c r="A2" s="153" t="s">
        <v>403</v>
      </c>
      <c r="B2" s="153"/>
      <c r="C2" s="153"/>
      <c r="D2" s="69" t="s">
        <v>290</v>
      </c>
      <c r="E2" s="80" t="str">
        <f>'Notas a los Edos Financieros'!E2</f>
        <v>Trimestral</v>
      </c>
    </row>
    <row r="3" spans="1:5" s="71" customFormat="1" ht="18.95" customHeight="1" x14ac:dyDescent="0.25">
      <c r="A3" s="153" t="str">
        <f>ESF!A3</f>
        <v>Correspondiente del 01 de enero al 31 de diciembre 2018</v>
      </c>
      <c r="B3" s="153"/>
      <c r="C3" s="153"/>
      <c r="D3" s="69" t="s">
        <v>292</v>
      </c>
      <c r="E3" s="80">
        <f>'Notas a los Edos Financieros'!E3</f>
        <v>4</v>
      </c>
    </row>
    <row r="4" spans="1:5" x14ac:dyDescent="0.2">
      <c r="A4" s="73" t="s">
        <v>293</v>
      </c>
      <c r="B4" s="74"/>
      <c r="C4" s="74"/>
      <c r="D4" s="74"/>
      <c r="E4" s="74"/>
    </row>
    <row r="6" spans="1:5" x14ac:dyDescent="0.2">
      <c r="A6" s="74" t="s">
        <v>228</v>
      </c>
      <c r="B6" s="74"/>
      <c r="C6" s="74"/>
      <c r="D6" s="74"/>
      <c r="E6" s="74"/>
    </row>
    <row r="7" spans="1:5" x14ac:dyDescent="0.2">
      <c r="A7" s="76" t="s">
        <v>233</v>
      </c>
      <c r="B7" s="76" t="s">
        <v>229</v>
      </c>
      <c r="C7" s="76" t="s">
        <v>230</v>
      </c>
      <c r="D7" s="76" t="s">
        <v>404</v>
      </c>
      <c r="E7" s="76"/>
    </row>
    <row r="8" spans="1:5" x14ac:dyDescent="0.2">
      <c r="A8" s="77">
        <v>4100</v>
      </c>
      <c r="B8" s="75" t="s">
        <v>405</v>
      </c>
      <c r="C8" s="79">
        <f>+C24</f>
        <v>11321056.75</v>
      </c>
    </row>
    <row r="9" spans="1:5" x14ac:dyDescent="0.2">
      <c r="A9" s="77">
        <v>4110</v>
      </c>
      <c r="B9" s="75" t="s">
        <v>406</v>
      </c>
      <c r="C9" s="79">
        <v>0</v>
      </c>
    </row>
    <row r="10" spans="1:5" x14ac:dyDescent="0.2">
      <c r="A10" s="77">
        <v>4111</v>
      </c>
      <c r="B10" s="75" t="s">
        <v>407</v>
      </c>
      <c r="C10" s="79">
        <v>0</v>
      </c>
    </row>
    <row r="11" spans="1:5" x14ac:dyDescent="0.2">
      <c r="A11" s="77">
        <v>4112</v>
      </c>
      <c r="B11" s="75" t="s">
        <v>408</v>
      </c>
      <c r="C11" s="79">
        <v>0</v>
      </c>
    </row>
    <row r="12" spans="1:5" x14ac:dyDescent="0.2">
      <c r="A12" s="77">
        <v>4113</v>
      </c>
      <c r="B12" s="75" t="s">
        <v>409</v>
      </c>
      <c r="C12" s="79">
        <v>0</v>
      </c>
    </row>
    <row r="13" spans="1:5" x14ac:dyDescent="0.2">
      <c r="A13" s="77">
        <v>4114</v>
      </c>
      <c r="B13" s="75" t="s">
        <v>410</v>
      </c>
      <c r="C13" s="79">
        <v>0</v>
      </c>
    </row>
    <row r="14" spans="1:5" x14ac:dyDescent="0.2">
      <c r="A14" s="77">
        <v>4115</v>
      </c>
      <c r="B14" s="75" t="s">
        <v>411</v>
      </c>
      <c r="C14" s="79">
        <v>0</v>
      </c>
    </row>
    <row r="15" spans="1:5" x14ac:dyDescent="0.2">
      <c r="A15" s="77">
        <v>4116</v>
      </c>
      <c r="B15" s="75" t="s">
        <v>412</v>
      </c>
      <c r="C15" s="79">
        <v>0</v>
      </c>
    </row>
    <row r="16" spans="1:5" x14ac:dyDescent="0.2">
      <c r="A16" s="77">
        <v>4117</v>
      </c>
      <c r="B16" s="75" t="s">
        <v>413</v>
      </c>
      <c r="C16" s="79">
        <v>0</v>
      </c>
    </row>
    <row r="17" spans="1:5" x14ac:dyDescent="0.2">
      <c r="A17" s="77">
        <v>4119</v>
      </c>
      <c r="B17" s="75" t="s">
        <v>414</v>
      </c>
      <c r="C17" s="79">
        <v>0</v>
      </c>
    </row>
    <row r="18" spans="1:5" x14ac:dyDescent="0.2">
      <c r="A18" s="77">
        <v>4120</v>
      </c>
      <c r="B18" s="75" t="s">
        <v>415</v>
      </c>
      <c r="C18" s="79">
        <v>0</v>
      </c>
    </row>
    <row r="19" spans="1:5" x14ac:dyDescent="0.2">
      <c r="A19" s="77">
        <v>4121</v>
      </c>
      <c r="B19" s="75" t="s">
        <v>416</v>
      </c>
      <c r="C19" s="79">
        <v>0</v>
      </c>
    </row>
    <row r="20" spans="1:5" x14ac:dyDescent="0.2">
      <c r="A20" s="77">
        <v>4122</v>
      </c>
      <c r="B20" s="75" t="s">
        <v>417</v>
      </c>
      <c r="C20" s="79">
        <v>0</v>
      </c>
    </row>
    <row r="21" spans="1:5" x14ac:dyDescent="0.2">
      <c r="A21" s="77">
        <v>4123</v>
      </c>
      <c r="B21" s="75" t="s">
        <v>418</v>
      </c>
      <c r="C21" s="79">
        <v>0</v>
      </c>
    </row>
    <row r="22" spans="1:5" x14ac:dyDescent="0.2">
      <c r="A22" s="77">
        <v>4124</v>
      </c>
      <c r="B22" s="75" t="s">
        <v>419</v>
      </c>
      <c r="C22" s="79">
        <v>0</v>
      </c>
    </row>
    <row r="23" spans="1:5" x14ac:dyDescent="0.2">
      <c r="A23" s="77">
        <v>4129</v>
      </c>
      <c r="B23" s="75" t="s">
        <v>420</v>
      </c>
      <c r="C23" s="79">
        <v>0</v>
      </c>
    </row>
    <row r="24" spans="1:5" x14ac:dyDescent="0.2">
      <c r="A24" s="77">
        <v>4130</v>
      </c>
      <c r="B24" s="75" t="s">
        <v>421</v>
      </c>
      <c r="C24" s="79">
        <f>+C25</f>
        <v>11321056.75</v>
      </c>
    </row>
    <row r="25" spans="1:5" ht="32.25" customHeight="1" x14ac:dyDescent="0.2">
      <c r="A25" s="77">
        <v>4131</v>
      </c>
      <c r="B25" s="75" t="s">
        <v>422</v>
      </c>
      <c r="C25" s="79">
        <v>11321056.75</v>
      </c>
      <c r="D25" s="159" t="s">
        <v>645</v>
      </c>
      <c r="E25" s="159"/>
    </row>
    <row r="26" spans="1:5" x14ac:dyDescent="0.2">
      <c r="A26" s="77">
        <v>4140</v>
      </c>
      <c r="B26" s="75" t="s">
        <v>423</v>
      </c>
      <c r="C26" s="79">
        <v>0</v>
      </c>
    </row>
    <row r="27" spans="1:5" x14ac:dyDescent="0.2">
      <c r="A27" s="77">
        <v>4141</v>
      </c>
      <c r="B27" s="75" t="s">
        <v>424</v>
      </c>
      <c r="C27" s="79">
        <v>0</v>
      </c>
    </row>
    <row r="28" spans="1:5" x14ac:dyDescent="0.2">
      <c r="A28" s="77">
        <v>4142</v>
      </c>
      <c r="B28" s="75" t="s">
        <v>425</v>
      </c>
      <c r="C28" s="79">
        <v>0</v>
      </c>
    </row>
    <row r="29" spans="1:5" x14ac:dyDescent="0.2">
      <c r="A29" s="77">
        <v>4143</v>
      </c>
      <c r="B29" s="75" t="s">
        <v>426</v>
      </c>
      <c r="C29" s="79">
        <v>0</v>
      </c>
    </row>
    <row r="30" spans="1:5" x14ac:dyDescent="0.2">
      <c r="A30" s="77">
        <v>4144</v>
      </c>
      <c r="B30" s="75" t="s">
        <v>427</v>
      </c>
      <c r="C30" s="79">
        <v>0</v>
      </c>
    </row>
    <row r="31" spans="1:5" x14ac:dyDescent="0.2">
      <c r="A31" s="77">
        <v>4149</v>
      </c>
      <c r="B31" s="75" t="s">
        <v>428</v>
      </c>
      <c r="C31" s="79">
        <v>0</v>
      </c>
    </row>
    <row r="32" spans="1:5" x14ac:dyDescent="0.2">
      <c r="A32" s="77">
        <v>4150</v>
      </c>
      <c r="B32" s="75" t="s">
        <v>429</v>
      </c>
      <c r="C32" s="79">
        <v>0</v>
      </c>
    </row>
    <row r="33" spans="1:3" x14ac:dyDescent="0.2">
      <c r="A33" s="77">
        <v>4151</v>
      </c>
      <c r="B33" s="75" t="s">
        <v>430</v>
      </c>
      <c r="C33" s="79">
        <v>0</v>
      </c>
    </row>
    <row r="34" spans="1:3" x14ac:dyDescent="0.2">
      <c r="A34" s="77">
        <v>4152</v>
      </c>
      <c r="B34" s="75" t="s">
        <v>431</v>
      </c>
      <c r="C34" s="79">
        <v>0</v>
      </c>
    </row>
    <row r="35" spans="1:3" x14ac:dyDescent="0.2">
      <c r="A35" s="77">
        <v>4153</v>
      </c>
      <c r="B35" s="75" t="s">
        <v>432</v>
      </c>
      <c r="C35" s="79">
        <v>0</v>
      </c>
    </row>
    <row r="36" spans="1:3" x14ac:dyDescent="0.2">
      <c r="A36" s="77">
        <v>4159</v>
      </c>
      <c r="B36" s="75" t="s">
        <v>433</v>
      </c>
      <c r="C36" s="79">
        <v>0</v>
      </c>
    </row>
    <row r="37" spans="1:3" x14ac:dyDescent="0.2">
      <c r="A37" s="77">
        <v>4160</v>
      </c>
      <c r="B37" s="75" t="s">
        <v>434</v>
      </c>
      <c r="C37" s="79">
        <v>0</v>
      </c>
    </row>
    <row r="38" spans="1:3" x14ac:dyDescent="0.2">
      <c r="A38" s="77">
        <v>4161</v>
      </c>
      <c r="B38" s="75" t="s">
        <v>435</v>
      </c>
      <c r="C38" s="79">
        <v>0</v>
      </c>
    </row>
    <row r="39" spans="1:3" x14ac:dyDescent="0.2">
      <c r="A39" s="77">
        <v>4162</v>
      </c>
      <c r="B39" s="75" t="s">
        <v>436</v>
      </c>
      <c r="C39" s="79">
        <v>0</v>
      </c>
    </row>
    <row r="40" spans="1:3" x14ac:dyDescent="0.2">
      <c r="A40" s="77">
        <v>4163</v>
      </c>
      <c r="B40" s="75" t="s">
        <v>437</v>
      </c>
      <c r="C40" s="79">
        <v>0</v>
      </c>
    </row>
    <row r="41" spans="1:3" x14ac:dyDescent="0.2">
      <c r="A41" s="77">
        <v>4164</v>
      </c>
      <c r="B41" s="75" t="s">
        <v>438</v>
      </c>
      <c r="C41" s="79">
        <v>0</v>
      </c>
    </row>
    <row r="42" spans="1:3" x14ac:dyDescent="0.2">
      <c r="A42" s="77">
        <v>4165</v>
      </c>
      <c r="B42" s="75" t="s">
        <v>439</v>
      </c>
      <c r="C42" s="79">
        <v>0</v>
      </c>
    </row>
    <row r="43" spans="1:3" x14ac:dyDescent="0.2">
      <c r="A43" s="77">
        <v>4166</v>
      </c>
      <c r="B43" s="75" t="s">
        <v>440</v>
      </c>
      <c r="C43" s="79">
        <v>0</v>
      </c>
    </row>
    <row r="44" spans="1:3" x14ac:dyDescent="0.2">
      <c r="A44" s="77">
        <v>4167</v>
      </c>
      <c r="B44" s="75" t="s">
        <v>441</v>
      </c>
      <c r="C44" s="79">
        <v>0</v>
      </c>
    </row>
    <row r="45" spans="1:3" x14ac:dyDescent="0.2">
      <c r="A45" s="77">
        <v>4168</v>
      </c>
      <c r="B45" s="75" t="s">
        <v>442</v>
      </c>
      <c r="C45" s="79">
        <v>0</v>
      </c>
    </row>
    <row r="46" spans="1:3" x14ac:dyDescent="0.2">
      <c r="A46" s="77">
        <v>4169</v>
      </c>
      <c r="B46" s="75" t="s">
        <v>443</v>
      </c>
      <c r="C46" s="79">
        <v>0</v>
      </c>
    </row>
    <row r="47" spans="1:3" x14ac:dyDescent="0.2">
      <c r="A47" s="77">
        <v>4170</v>
      </c>
      <c r="B47" s="75" t="s">
        <v>444</v>
      </c>
      <c r="C47" s="79">
        <v>0</v>
      </c>
    </row>
    <row r="48" spans="1:3" x14ac:dyDescent="0.2">
      <c r="A48" s="77">
        <v>4171</v>
      </c>
      <c r="B48" s="75" t="s">
        <v>445</v>
      </c>
      <c r="C48" s="79">
        <v>0</v>
      </c>
    </row>
    <row r="49" spans="1:5" x14ac:dyDescent="0.2">
      <c r="A49" s="77">
        <v>4172</v>
      </c>
      <c r="B49" s="75" t="s">
        <v>446</v>
      </c>
      <c r="C49" s="79">
        <v>0</v>
      </c>
    </row>
    <row r="50" spans="1:5" x14ac:dyDescent="0.2">
      <c r="A50" s="77">
        <v>4173</v>
      </c>
      <c r="B50" s="75" t="s">
        <v>447</v>
      </c>
      <c r="C50" s="79">
        <v>0</v>
      </c>
    </row>
    <row r="51" spans="1:5" x14ac:dyDescent="0.2">
      <c r="A51" s="77">
        <v>4174</v>
      </c>
      <c r="B51" s="75" t="s">
        <v>448</v>
      </c>
      <c r="C51" s="79">
        <v>0</v>
      </c>
    </row>
    <row r="52" spans="1:5" x14ac:dyDescent="0.2">
      <c r="A52" s="77">
        <v>4190</v>
      </c>
      <c r="B52" s="75" t="s">
        <v>449</v>
      </c>
      <c r="C52" s="79">
        <v>0</v>
      </c>
    </row>
    <row r="53" spans="1:5" x14ac:dyDescent="0.2">
      <c r="A53" s="77">
        <v>4191</v>
      </c>
      <c r="B53" s="75" t="s">
        <v>450</v>
      </c>
      <c r="C53" s="79">
        <v>0</v>
      </c>
    </row>
    <row r="54" spans="1:5" x14ac:dyDescent="0.2">
      <c r="A54" s="77">
        <v>4192</v>
      </c>
      <c r="B54" s="75" t="s">
        <v>451</v>
      </c>
      <c r="C54" s="79">
        <v>0</v>
      </c>
    </row>
    <row r="55" spans="1:5" x14ac:dyDescent="0.2">
      <c r="A55" s="77">
        <v>4200</v>
      </c>
      <c r="B55" s="75" t="s">
        <v>452</v>
      </c>
      <c r="C55" s="79">
        <f>+C60</f>
        <v>2397792</v>
      </c>
    </row>
    <row r="56" spans="1:5" x14ac:dyDescent="0.2">
      <c r="A56" s="77">
        <v>4210</v>
      </c>
      <c r="B56" s="75" t="s">
        <v>453</v>
      </c>
      <c r="C56" s="79">
        <v>0</v>
      </c>
    </row>
    <row r="57" spans="1:5" x14ac:dyDescent="0.2">
      <c r="A57" s="77">
        <v>4211</v>
      </c>
      <c r="B57" s="75" t="s">
        <v>454</v>
      </c>
      <c r="C57" s="79">
        <v>0</v>
      </c>
    </row>
    <row r="58" spans="1:5" x14ac:dyDescent="0.2">
      <c r="A58" s="77">
        <v>4212</v>
      </c>
      <c r="B58" s="75" t="s">
        <v>455</v>
      </c>
      <c r="C58" s="79">
        <v>0</v>
      </c>
    </row>
    <row r="59" spans="1:5" x14ac:dyDescent="0.2">
      <c r="A59" s="77">
        <v>4213</v>
      </c>
      <c r="B59" s="75" t="s">
        <v>456</v>
      </c>
      <c r="C59" s="79">
        <v>0</v>
      </c>
    </row>
    <row r="60" spans="1:5" x14ac:dyDescent="0.2">
      <c r="A60" s="77">
        <v>4220</v>
      </c>
      <c r="B60" s="75" t="s">
        <v>457</v>
      </c>
      <c r="C60" s="79">
        <f>+C63</f>
        <v>2397792</v>
      </c>
    </row>
    <row r="61" spans="1:5" x14ac:dyDescent="0.2">
      <c r="A61" s="77">
        <v>4221</v>
      </c>
      <c r="B61" s="75" t="s">
        <v>458</v>
      </c>
      <c r="C61" s="79">
        <v>0</v>
      </c>
    </row>
    <row r="62" spans="1:5" x14ac:dyDescent="0.2">
      <c r="A62" s="77">
        <v>4222</v>
      </c>
      <c r="B62" s="75" t="s">
        <v>459</v>
      </c>
      <c r="C62" s="79">
        <v>0</v>
      </c>
    </row>
    <row r="63" spans="1:5" x14ac:dyDescent="0.2">
      <c r="A63" s="77">
        <v>4223</v>
      </c>
      <c r="B63" s="75" t="s">
        <v>460</v>
      </c>
      <c r="C63" s="79">
        <v>2397792</v>
      </c>
      <c r="D63" s="159" t="s">
        <v>644</v>
      </c>
      <c r="E63" s="159"/>
    </row>
    <row r="64" spans="1:5" x14ac:dyDescent="0.2">
      <c r="A64" s="77">
        <v>4224</v>
      </c>
      <c r="B64" s="75" t="s">
        <v>461</v>
      </c>
      <c r="C64" s="79">
        <v>0</v>
      </c>
    </row>
    <row r="65" spans="1:5" x14ac:dyDescent="0.2">
      <c r="A65" s="77">
        <v>4225</v>
      </c>
      <c r="B65" s="75" t="s">
        <v>462</v>
      </c>
      <c r="C65" s="79">
        <v>0</v>
      </c>
    </row>
    <row r="66" spans="1:5" x14ac:dyDescent="0.2">
      <c r="A66" s="77">
        <v>4226</v>
      </c>
      <c r="B66" s="75" t="s">
        <v>463</v>
      </c>
      <c r="C66" s="79">
        <v>0</v>
      </c>
    </row>
    <row r="68" spans="1:5" x14ac:dyDescent="0.2">
      <c r="A68" s="74" t="s">
        <v>231</v>
      </c>
      <c r="B68" s="74"/>
      <c r="C68" s="74"/>
      <c r="D68" s="74"/>
      <c r="E68" s="74"/>
    </row>
    <row r="69" spans="1:5" x14ac:dyDescent="0.2">
      <c r="A69" s="76" t="s">
        <v>233</v>
      </c>
      <c r="B69" s="76" t="s">
        <v>229</v>
      </c>
      <c r="C69" s="76" t="s">
        <v>230</v>
      </c>
      <c r="D69" s="76" t="s">
        <v>234</v>
      </c>
      <c r="E69" s="76" t="s">
        <v>304</v>
      </c>
    </row>
    <row r="70" spans="1:5" x14ac:dyDescent="0.2">
      <c r="A70" s="77">
        <v>4300</v>
      </c>
      <c r="B70" s="75" t="s">
        <v>464</v>
      </c>
      <c r="C70" s="79">
        <f>+C71</f>
        <v>4632741.3099999996</v>
      </c>
    </row>
    <row r="71" spans="1:5" x14ac:dyDescent="0.2">
      <c r="A71" s="77">
        <v>4310</v>
      </c>
      <c r="B71" s="75" t="s">
        <v>465</v>
      </c>
      <c r="C71" s="79">
        <f>+C73</f>
        <v>4632741.3099999996</v>
      </c>
    </row>
    <row r="72" spans="1:5" x14ac:dyDescent="0.2">
      <c r="A72" s="77">
        <v>4311</v>
      </c>
      <c r="B72" s="75" t="s">
        <v>466</v>
      </c>
      <c r="C72" s="79">
        <v>0</v>
      </c>
    </row>
    <row r="73" spans="1:5" x14ac:dyDescent="0.2">
      <c r="A73" s="77">
        <v>4319</v>
      </c>
      <c r="B73" s="75" t="s">
        <v>467</v>
      </c>
      <c r="C73" s="79">
        <v>4632741.3099999996</v>
      </c>
      <c r="D73" s="75" t="s">
        <v>650</v>
      </c>
    </row>
    <row r="74" spans="1:5" x14ac:dyDescent="0.2">
      <c r="A74" s="77">
        <v>4320</v>
      </c>
      <c r="B74" s="75" t="s">
        <v>468</v>
      </c>
      <c r="C74" s="79">
        <v>0</v>
      </c>
    </row>
    <row r="75" spans="1:5" x14ac:dyDescent="0.2">
      <c r="A75" s="77">
        <v>4321</v>
      </c>
      <c r="B75" s="75" t="s">
        <v>469</v>
      </c>
      <c r="C75" s="79">
        <v>0</v>
      </c>
    </row>
    <row r="76" spans="1:5" x14ac:dyDescent="0.2">
      <c r="A76" s="77">
        <v>4322</v>
      </c>
      <c r="B76" s="75" t="s">
        <v>470</v>
      </c>
      <c r="C76" s="79">
        <v>0</v>
      </c>
    </row>
    <row r="77" spans="1:5" x14ac:dyDescent="0.2">
      <c r="A77" s="77">
        <v>4323</v>
      </c>
      <c r="B77" s="75" t="s">
        <v>471</v>
      </c>
      <c r="C77" s="79">
        <v>0</v>
      </c>
    </row>
    <row r="78" spans="1:5" x14ac:dyDescent="0.2">
      <c r="A78" s="77">
        <v>4324</v>
      </c>
      <c r="B78" s="75" t="s">
        <v>472</v>
      </c>
      <c r="C78" s="79">
        <v>0</v>
      </c>
    </row>
    <row r="79" spans="1:5" x14ac:dyDescent="0.2">
      <c r="A79" s="77">
        <v>4325</v>
      </c>
      <c r="B79" s="75" t="s">
        <v>473</v>
      </c>
      <c r="C79" s="79">
        <v>0</v>
      </c>
    </row>
    <row r="80" spans="1:5" x14ac:dyDescent="0.2">
      <c r="A80" s="77">
        <v>4330</v>
      </c>
      <c r="B80" s="75" t="s">
        <v>474</v>
      </c>
      <c r="C80" s="79">
        <v>0</v>
      </c>
    </row>
    <row r="81" spans="1:5" x14ac:dyDescent="0.2">
      <c r="A81" s="77">
        <v>4331</v>
      </c>
      <c r="B81" s="75" t="s">
        <v>474</v>
      </c>
      <c r="C81" s="79">
        <v>0</v>
      </c>
    </row>
    <row r="82" spans="1:5" x14ac:dyDescent="0.2">
      <c r="A82" s="77">
        <v>4340</v>
      </c>
      <c r="B82" s="75" t="s">
        <v>475</v>
      </c>
      <c r="C82" s="79">
        <v>0</v>
      </c>
    </row>
    <row r="83" spans="1:5" x14ac:dyDescent="0.2">
      <c r="A83" s="77">
        <v>4341</v>
      </c>
      <c r="B83" s="75" t="s">
        <v>476</v>
      </c>
      <c r="C83" s="79">
        <v>0</v>
      </c>
    </row>
    <row r="84" spans="1:5" x14ac:dyDescent="0.2">
      <c r="A84" s="77">
        <v>4390</v>
      </c>
      <c r="B84" s="75" t="s">
        <v>477</v>
      </c>
      <c r="C84" s="79">
        <v>0</v>
      </c>
    </row>
    <row r="85" spans="1:5" x14ac:dyDescent="0.2">
      <c r="A85" s="77">
        <v>4391</v>
      </c>
      <c r="B85" s="75" t="s">
        <v>478</v>
      </c>
      <c r="C85" s="79">
        <v>0</v>
      </c>
    </row>
    <row r="86" spans="1:5" x14ac:dyDescent="0.2">
      <c r="A86" s="77">
        <v>4392</v>
      </c>
      <c r="B86" s="75" t="s">
        <v>479</v>
      </c>
      <c r="C86" s="79">
        <v>0</v>
      </c>
    </row>
    <row r="87" spans="1:5" x14ac:dyDescent="0.2">
      <c r="A87" s="77">
        <v>4393</v>
      </c>
      <c r="B87" s="75" t="s">
        <v>480</v>
      </c>
      <c r="C87" s="79">
        <v>0</v>
      </c>
    </row>
    <row r="88" spans="1:5" x14ac:dyDescent="0.2">
      <c r="A88" s="77">
        <v>4394</v>
      </c>
      <c r="B88" s="75" t="s">
        <v>481</v>
      </c>
      <c r="C88" s="79">
        <v>0</v>
      </c>
    </row>
    <row r="89" spans="1:5" x14ac:dyDescent="0.2">
      <c r="A89" s="77">
        <v>4395</v>
      </c>
      <c r="B89" s="75" t="s">
        <v>482</v>
      </c>
      <c r="C89" s="79">
        <v>0</v>
      </c>
    </row>
    <row r="90" spans="1:5" x14ac:dyDescent="0.2">
      <c r="A90" s="77">
        <v>4396</v>
      </c>
      <c r="B90" s="75" t="s">
        <v>483</v>
      </c>
      <c r="C90" s="79">
        <v>0</v>
      </c>
    </row>
    <row r="91" spans="1:5" x14ac:dyDescent="0.2">
      <c r="A91" s="77">
        <v>4399</v>
      </c>
      <c r="B91" s="75" t="s">
        <v>477</v>
      </c>
      <c r="C91" s="79">
        <v>0</v>
      </c>
    </row>
    <row r="94" spans="1:5" x14ac:dyDescent="0.2">
      <c r="A94" s="74" t="s">
        <v>235</v>
      </c>
      <c r="B94" s="74"/>
      <c r="C94" s="74"/>
      <c r="D94" s="74"/>
      <c r="E94" s="74"/>
    </row>
    <row r="95" spans="1:5" x14ac:dyDescent="0.2">
      <c r="A95" s="76" t="s">
        <v>233</v>
      </c>
      <c r="B95" s="76" t="s">
        <v>229</v>
      </c>
      <c r="C95" s="76" t="s">
        <v>230</v>
      </c>
      <c r="D95" s="76" t="s">
        <v>484</v>
      </c>
      <c r="E95" s="76" t="s">
        <v>304</v>
      </c>
    </row>
    <row r="96" spans="1:5" x14ac:dyDescent="0.2">
      <c r="A96" s="77">
        <v>5000</v>
      </c>
      <c r="B96" s="75" t="s">
        <v>485</v>
      </c>
      <c r="C96" s="79">
        <f>+C97+C125+C158+C168+C183+C215</f>
        <v>13707038.799999999</v>
      </c>
      <c r="D96" s="82">
        <f>C96/C96</f>
        <v>1</v>
      </c>
    </row>
    <row r="97" spans="1:4" x14ac:dyDescent="0.2">
      <c r="A97" s="77">
        <v>5100</v>
      </c>
      <c r="B97" s="75" t="s">
        <v>486</v>
      </c>
      <c r="C97" s="79">
        <f>+C98+C105+C115</f>
        <v>1670954.53</v>
      </c>
      <c r="D97" s="82">
        <f>C97/$C$96</f>
        <v>0.12190485154240609</v>
      </c>
    </row>
    <row r="98" spans="1:4" x14ac:dyDescent="0.2">
      <c r="A98" s="77">
        <v>5110</v>
      </c>
      <c r="B98" s="75" t="s">
        <v>487</v>
      </c>
      <c r="C98" s="79">
        <v>0</v>
      </c>
      <c r="D98" s="82">
        <f t="shared" ref="D98:D161" si="0">C98/$C$96</f>
        <v>0</v>
      </c>
    </row>
    <row r="99" spans="1:4" x14ac:dyDescent="0.2">
      <c r="A99" s="77">
        <v>5111</v>
      </c>
      <c r="B99" s="75" t="s">
        <v>488</v>
      </c>
      <c r="C99" s="79">
        <v>0</v>
      </c>
      <c r="D99" s="82">
        <f t="shared" si="0"/>
        <v>0</v>
      </c>
    </row>
    <row r="100" spans="1:4" x14ac:dyDescent="0.2">
      <c r="A100" s="77">
        <v>5112</v>
      </c>
      <c r="B100" s="75" t="s">
        <v>489</v>
      </c>
      <c r="C100" s="79">
        <v>0</v>
      </c>
      <c r="D100" s="82">
        <f t="shared" si="0"/>
        <v>0</v>
      </c>
    </row>
    <row r="101" spans="1:4" x14ac:dyDescent="0.2">
      <c r="A101" s="77">
        <v>5113</v>
      </c>
      <c r="B101" s="75" t="s">
        <v>490</v>
      </c>
      <c r="C101" s="79">
        <v>0</v>
      </c>
      <c r="D101" s="82">
        <f t="shared" si="0"/>
        <v>0</v>
      </c>
    </row>
    <row r="102" spans="1:4" x14ac:dyDescent="0.2">
      <c r="A102" s="77">
        <v>5114</v>
      </c>
      <c r="B102" s="75" t="s">
        <v>491</v>
      </c>
      <c r="C102" s="79">
        <v>0</v>
      </c>
      <c r="D102" s="82">
        <f t="shared" si="0"/>
        <v>0</v>
      </c>
    </row>
    <row r="103" spans="1:4" x14ac:dyDescent="0.2">
      <c r="A103" s="77">
        <v>5115</v>
      </c>
      <c r="B103" s="75" t="s">
        <v>492</v>
      </c>
      <c r="C103" s="79">
        <v>0</v>
      </c>
      <c r="D103" s="82">
        <f t="shared" si="0"/>
        <v>0</v>
      </c>
    </row>
    <row r="104" spans="1:4" x14ac:dyDescent="0.2">
      <c r="A104" s="77">
        <v>5116</v>
      </c>
      <c r="B104" s="75" t="s">
        <v>493</v>
      </c>
      <c r="C104" s="79">
        <v>0</v>
      </c>
      <c r="D104" s="82">
        <f t="shared" si="0"/>
        <v>0</v>
      </c>
    </row>
    <row r="105" spans="1:4" x14ac:dyDescent="0.2">
      <c r="A105" s="77">
        <v>5120</v>
      </c>
      <c r="B105" s="75" t="s">
        <v>494</v>
      </c>
      <c r="C105" s="79">
        <f>SUM(C106:C114)</f>
        <v>662374.18000000005</v>
      </c>
      <c r="D105" s="82">
        <f t="shared" si="0"/>
        <v>4.8323652516399099E-2</v>
      </c>
    </row>
    <row r="106" spans="1:4" x14ac:dyDescent="0.2">
      <c r="A106" s="77">
        <v>5121</v>
      </c>
      <c r="B106" s="75" t="s">
        <v>495</v>
      </c>
      <c r="C106" s="79">
        <v>145090.94</v>
      </c>
      <c r="D106" s="82">
        <f t="shared" si="0"/>
        <v>1.0585141117423555E-2</v>
      </c>
    </row>
    <row r="107" spans="1:4" x14ac:dyDescent="0.2">
      <c r="A107" s="77">
        <v>5122</v>
      </c>
      <c r="B107" s="75" t="s">
        <v>496</v>
      </c>
      <c r="C107" s="79">
        <v>4591.42</v>
      </c>
      <c r="D107" s="82">
        <f t="shared" si="0"/>
        <v>3.3496804576054753E-4</v>
      </c>
    </row>
    <row r="108" spans="1:4" x14ac:dyDescent="0.2">
      <c r="A108" s="77">
        <v>5123</v>
      </c>
      <c r="B108" s="75" t="s">
        <v>497</v>
      </c>
      <c r="C108" s="79"/>
      <c r="D108" s="82">
        <f t="shared" si="0"/>
        <v>0</v>
      </c>
    </row>
    <row r="109" spans="1:4" x14ac:dyDescent="0.2">
      <c r="A109" s="77">
        <v>5124</v>
      </c>
      <c r="B109" s="75" t="s">
        <v>498</v>
      </c>
      <c r="C109" s="79">
        <v>1274.8800000000001</v>
      </c>
      <c r="D109" s="82">
        <f t="shared" si="0"/>
        <v>9.3009147971478729E-5</v>
      </c>
    </row>
    <row r="110" spans="1:4" x14ac:dyDescent="0.2">
      <c r="A110" s="77">
        <v>5125</v>
      </c>
      <c r="B110" s="75" t="s">
        <v>499</v>
      </c>
      <c r="C110" s="79">
        <v>1570.5</v>
      </c>
      <c r="D110" s="82">
        <f t="shared" si="0"/>
        <v>1.1457616943493296E-4</v>
      </c>
    </row>
    <row r="111" spans="1:4" x14ac:dyDescent="0.2">
      <c r="A111" s="77">
        <v>5126</v>
      </c>
      <c r="B111" s="75" t="s">
        <v>500</v>
      </c>
      <c r="C111" s="79">
        <v>397317.4</v>
      </c>
      <c r="D111" s="82">
        <f t="shared" si="0"/>
        <v>2.8986377422379517E-2</v>
      </c>
    </row>
    <row r="112" spans="1:4" x14ac:dyDescent="0.2">
      <c r="A112" s="77">
        <v>5127</v>
      </c>
      <c r="B112" s="75" t="s">
        <v>501</v>
      </c>
      <c r="C112" s="79">
        <v>7995.75</v>
      </c>
      <c r="D112" s="82">
        <f t="shared" si="0"/>
        <v>5.833316821135722E-4</v>
      </c>
    </row>
    <row r="113" spans="1:4" x14ac:dyDescent="0.2">
      <c r="A113" s="77">
        <v>5128</v>
      </c>
      <c r="B113" s="75" t="s">
        <v>502</v>
      </c>
      <c r="C113" s="79">
        <v>0</v>
      </c>
      <c r="D113" s="82">
        <f t="shared" si="0"/>
        <v>0</v>
      </c>
    </row>
    <row r="114" spans="1:4" x14ac:dyDescent="0.2">
      <c r="A114" s="77">
        <v>5129</v>
      </c>
      <c r="B114" s="75" t="s">
        <v>503</v>
      </c>
      <c r="C114" s="79">
        <v>104533.29</v>
      </c>
      <c r="D114" s="82">
        <f t="shared" si="0"/>
        <v>7.626248931315493E-3</v>
      </c>
    </row>
    <row r="115" spans="1:4" x14ac:dyDescent="0.2">
      <c r="A115" s="77">
        <v>5130</v>
      </c>
      <c r="B115" s="75" t="s">
        <v>504</v>
      </c>
      <c r="C115" s="79">
        <f>SUM(C116:C124)</f>
        <v>1008580.35</v>
      </c>
      <c r="D115" s="82">
        <f t="shared" si="0"/>
        <v>7.3581199026006988E-2</v>
      </c>
    </row>
    <row r="116" spans="1:4" x14ac:dyDescent="0.2">
      <c r="A116" s="77">
        <v>5131</v>
      </c>
      <c r="B116" s="75" t="s">
        <v>505</v>
      </c>
      <c r="C116" s="79">
        <v>196674.69</v>
      </c>
      <c r="D116" s="82">
        <f t="shared" si="0"/>
        <v>1.4348444829673936E-2</v>
      </c>
    </row>
    <row r="117" spans="1:4" x14ac:dyDescent="0.2">
      <c r="A117" s="77">
        <v>5132</v>
      </c>
      <c r="B117" s="75" t="s">
        <v>506</v>
      </c>
      <c r="C117" s="79">
        <v>0</v>
      </c>
      <c r="D117" s="82">
        <f t="shared" si="0"/>
        <v>0</v>
      </c>
    </row>
    <row r="118" spans="1:4" x14ac:dyDescent="0.2">
      <c r="A118" s="77">
        <v>5133</v>
      </c>
      <c r="B118" s="75" t="s">
        <v>507</v>
      </c>
      <c r="C118" s="79">
        <v>263578.88</v>
      </c>
      <c r="D118" s="82">
        <f t="shared" si="0"/>
        <v>1.9229454577745855E-2</v>
      </c>
    </row>
    <row r="119" spans="1:4" x14ac:dyDescent="0.2">
      <c r="A119" s="77">
        <v>5134</v>
      </c>
      <c r="B119" s="75" t="s">
        <v>508</v>
      </c>
      <c r="C119" s="79">
        <v>148714.84</v>
      </c>
      <c r="D119" s="82">
        <f t="shared" si="0"/>
        <v>1.0849523530932152E-2</v>
      </c>
    </row>
    <row r="120" spans="1:4" x14ac:dyDescent="0.2">
      <c r="A120" s="77">
        <v>5135</v>
      </c>
      <c r="B120" s="75" t="s">
        <v>509</v>
      </c>
      <c r="C120" s="79">
        <v>151904.71</v>
      </c>
      <c r="D120" s="82">
        <f t="shared" si="0"/>
        <v>1.1082241191292171E-2</v>
      </c>
    </row>
    <row r="121" spans="1:4" x14ac:dyDescent="0.2">
      <c r="A121" s="77">
        <v>5136</v>
      </c>
      <c r="B121" s="75" t="s">
        <v>510</v>
      </c>
      <c r="C121" s="79">
        <v>213996.74</v>
      </c>
      <c r="D121" s="82">
        <f t="shared" si="0"/>
        <v>1.561217875884323E-2</v>
      </c>
    </row>
    <row r="122" spans="1:4" x14ac:dyDescent="0.2">
      <c r="A122" s="77">
        <v>5137</v>
      </c>
      <c r="B122" s="75" t="s">
        <v>511</v>
      </c>
      <c r="C122" s="79">
        <v>9209</v>
      </c>
      <c r="D122" s="82">
        <f t="shared" si="0"/>
        <v>6.7184460001674473E-4</v>
      </c>
    </row>
    <row r="123" spans="1:4" x14ac:dyDescent="0.2">
      <c r="A123" s="77">
        <v>5138</v>
      </c>
      <c r="B123" s="75" t="s">
        <v>512</v>
      </c>
      <c r="C123" s="79">
        <v>19577.439999999999</v>
      </c>
      <c r="D123" s="82">
        <f t="shared" si="0"/>
        <v>1.4282763976709544E-3</v>
      </c>
    </row>
    <row r="124" spans="1:4" x14ac:dyDescent="0.2">
      <c r="A124" s="77">
        <v>5139</v>
      </c>
      <c r="B124" s="75" t="s">
        <v>513</v>
      </c>
      <c r="C124" s="79">
        <v>4924.05</v>
      </c>
      <c r="D124" s="82">
        <f t="shared" si="0"/>
        <v>3.5923513983195267E-4</v>
      </c>
    </row>
    <row r="125" spans="1:4" x14ac:dyDescent="0.2">
      <c r="A125" s="77">
        <v>5200</v>
      </c>
      <c r="B125" s="75" t="s">
        <v>514</v>
      </c>
      <c r="C125" s="79">
        <f>+C126+C129+C135</f>
        <v>11553526.83</v>
      </c>
      <c r="D125" s="82">
        <f t="shared" si="0"/>
        <v>0.84289006535824507</v>
      </c>
    </row>
    <row r="126" spans="1:4" x14ac:dyDescent="0.2">
      <c r="A126" s="77">
        <v>5210</v>
      </c>
      <c r="B126" s="75" t="s">
        <v>515</v>
      </c>
      <c r="C126" s="79">
        <v>0</v>
      </c>
      <c r="D126" s="82">
        <f t="shared" si="0"/>
        <v>0</v>
      </c>
    </row>
    <row r="127" spans="1:4" x14ac:dyDescent="0.2">
      <c r="A127" s="77">
        <v>5211</v>
      </c>
      <c r="B127" s="75" t="s">
        <v>516</v>
      </c>
      <c r="C127" s="79">
        <v>0</v>
      </c>
      <c r="D127" s="82">
        <f t="shared" si="0"/>
        <v>0</v>
      </c>
    </row>
    <row r="128" spans="1:4" x14ac:dyDescent="0.2">
      <c r="A128" s="77">
        <v>5212</v>
      </c>
      <c r="B128" s="75" t="s">
        <v>517</v>
      </c>
      <c r="C128" s="79">
        <v>0</v>
      </c>
      <c r="D128" s="82">
        <f t="shared" si="0"/>
        <v>0</v>
      </c>
    </row>
    <row r="129" spans="1:5" x14ac:dyDescent="0.2">
      <c r="A129" s="77">
        <v>5220</v>
      </c>
      <c r="B129" s="75" t="s">
        <v>518</v>
      </c>
      <c r="C129" s="79">
        <f>+C131</f>
        <v>11464586.66</v>
      </c>
      <c r="D129" s="82">
        <f t="shared" si="0"/>
        <v>0.83640141589151995</v>
      </c>
    </row>
    <row r="130" spans="1:5" x14ac:dyDescent="0.2">
      <c r="A130" s="77">
        <v>5221</v>
      </c>
      <c r="B130" s="75" t="s">
        <v>519</v>
      </c>
      <c r="C130" s="79">
        <v>0</v>
      </c>
      <c r="D130" s="82">
        <f t="shared" si="0"/>
        <v>0</v>
      </c>
    </row>
    <row r="131" spans="1:5" ht="33.75" x14ac:dyDescent="0.2">
      <c r="A131" s="77">
        <v>5222</v>
      </c>
      <c r="B131" s="75" t="s">
        <v>520</v>
      </c>
      <c r="C131" s="79">
        <v>11464586.66</v>
      </c>
      <c r="D131" s="82">
        <f t="shared" si="0"/>
        <v>0.83640141589151995</v>
      </c>
      <c r="E131" s="150" t="s">
        <v>646</v>
      </c>
    </row>
    <row r="132" spans="1:5" x14ac:dyDescent="0.2">
      <c r="A132" s="77">
        <v>5230</v>
      </c>
      <c r="B132" s="75" t="s">
        <v>460</v>
      </c>
      <c r="C132" s="79">
        <v>0</v>
      </c>
      <c r="D132" s="82">
        <f t="shared" si="0"/>
        <v>0</v>
      </c>
    </row>
    <row r="133" spans="1:5" x14ac:dyDescent="0.2">
      <c r="A133" s="77">
        <v>5231</v>
      </c>
      <c r="B133" s="75" t="s">
        <v>521</v>
      </c>
      <c r="C133" s="79">
        <v>0</v>
      </c>
      <c r="D133" s="82">
        <f t="shared" si="0"/>
        <v>0</v>
      </c>
    </row>
    <row r="134" spans="1:5" x14ac:dyDescent="0.2">
      <c r="A134" s="77">
        <v>5232</v>
      </c>
      <c r="B134" s="75" t="s">
        <v>522</v>
      </c>
      <c r="C134" s="79">
        <v>0</v>
      </c>
      <c r="D134" s="82">
        <f t="shared" si="0"/>
        <v>0</v>
      </c>
    </row>
    <row r="135" spans="1:5" x14ac:dyDescent="0.2">
      <c r="A135" s="77">
        <v>5240</v>
      </c>
      <c r="B135" s="75" t="s">
        <v>461</v>
      </c>
      <c r="C135" s="79">
        <f>+C136</f>
        <v>88940.17</v>
      </c>
      <c r="D135" s="82">
        <f t="shared" si="0"/>
        <v>6.4886494667250822E-3</v>
      </c>
    </row>
    <row r="136" spans="1:5" x14ac:dyDescent="0.2">
      <c r="A136" s="77">
        <v>5241</v>
      </c>
      <c r="B136" s="75" t="s">
        <v>523</v>
      </c>
      <c r="C136" s="79">
        <v>88940.17</v>
      </c>
      <c r="D136" s="82">
        <f t="shared" si="0"/>
        <v>6.4886494667250822E-3</v>
      </c>
    </row>
    <row r="137" spans="1:5" x14ac:dyDescent="0.2">
      <c r="A137" s="77">
        <v>5242</v>
      </c>
      <c r="B137" s="75" t="s">
        <v>524</v>
      </c>
      <c r="C137" s="79">
        <v>0</v>
      </c>
      <c r="D137" s="82">
        <f t="shared" si="0"/>
        <v>0</v>
      </c>
    </row>
    <row r="138" spans="1:5" x14ac:dyDescent="0.2">
      <c r="A138" s="77">
        <v>5243</v>
      </c>
      <c r="B138" s="75" t="s">
        <v>525</v>
      </c>
      <c r="C138" s="79">
        <v>0</v>
      </c>
      <c r="D138" s="82">
        <f t="shared" si="0"/>
        <v>0</v>
      </c>
    </row>
    <row r="139" spans="1:5" x14ac:dyDescent="0.2">
      <c r="A139" s="77">
        <v>5244</v>
      </c>
      <c r="B139" s="75" t="s">
        <v>526</v>
      </c>
      <c r="C139" s="79">
        <v>0</v>
      </c>
      <c r="D139" s="82">
        <f t="shared" si="0"/>
        <v>0</v>
      </c>
    </row>
    <row r="140" spans="1:5" x14ac:dyDescent="0.2">
      <c r="A140" s="77">
        <v>5250</v>
      </c>
      <c r="B140" s="75" t="s">
        <v>462</v>
      </c>
      <c r="C140" s="79">
        <v>0</v>
      </c>
      <c r="D140" s="82">
        <f t="shared" si="0"/>
        <v>0</v>
      </c>
    </row>
    <row r="141" spans="1:5" x14ac:dyDescent="0.2">
      <c r="A141" s="77">
        <v>5251</v>
      </c>
      <c r="B141" s="75" t="s">
        <v>527</v>
      </c>
      <c r="C141" s="79">
        <v>0</v>
      </c>
      <c r="D141" s="82">
        <f t="shared" si="0"/>
        <v>0</v>
      </c>
    </row>
    <row r="142" spans="1:5" x14ac:dyDescent="0.2">
      <c r="A142" s="77">
        <v>5252</v>
      </c>
      <c r="B142" s="75" t="s">
        <v>528</v>
      </c>
      <c r="C142" s="79">
        <v>0</v>
      </c>
      <c r="D142" s="82">
        <f t="shared" si="0"/>
        <v>0</v>
      </c>
    </row>
    <row r="143" spans="1:5" x14ac:dyDescent="0.2">
      <c r="A143" s="77">
        <v>5259</v>
      </c>
      <c r="B143" s="75" t="s">
        <v>529</v>
      </c>
      <c r="C143" s="79">
        <v>0</v>
      </c>
      <c r="D143" s="82">
        <f t="shared" si="0"/>
        <v>0</v>
      </c>
    </row>
    <row r="144" spans="1:5" x14ac:dyDescent="0.2">
      <c r="A144" s="77">
        <v>5260</v>
      </c>
      <c r="B144" s="75" t="s">
        <v>530</v>
      </c>
      <c r="C144" s="79">
        <v>0</v>
      </c>
      <c r="D144" s="82">
        <f t="shared" si="0"/>
        <v>0</v>
      </c>
    </row>
    <row r="145" spans="1:4" x14ac:dyDescent="0.2">
      <c r="A145" s="77">
        <v>5261</v>
      </c>
      <c r="B145" s="75" t="s">
        <v>531</v>
      </c>
      <c r="C145" s="79">
        <v>0</v>
      </c>
      <c r="D145" s="82">
        <f t="shared" si="0"/>
        <v>0</v>
      </c>
    </row>
    <row r="146" spans="1:4" x14ac:dyDescent="0.2">
      <c r="A146" s="77">
        <v>5262</v>
      </c>
      <c r="B146" s="75" t="s">
        <v>532</v>
      </c>
      <c r="C146" s="79">
        <v>0</v>
      </c>
      <c r="D146" s="82">
        <f t="shared" si="0"/>
        <v>0</v>
      </c>
    </row>
    <row r="147" spans="1:4" x14ac:dyDescent="0.2">
      <c r="A147" s="77">
        <v>5270</v>
      </c>
      <c r="B147" s="75" t="s">
        <v>533</v>
      </c>
      <c r="C147" s="79">
        <v>0</v>
      </c>
      <c r="D147" s="82">
        <f t="shared" si="0"/>
        <v>0</v>
      </c>
    </row>
    <row r="148" spans="1:4" x14ac:dyDescent="0.2">
      <c r="A148" s="77">
        <v>5271</v>
      </c>
      <c r="B148" s="75" t="s">
        <v>534</v>
      </c>
      <c r="C148" s="79">
        <v>0</v>
      </c>
      <c r="D148" s="82">
        <f t="shared" si="0"/>
        <v>0</v>
      </c>
    </row>
    <row r="149" spans="1:4" x14ac:dyDescent="0.2">
      <c r="A149" s="77">
        <v>5280</v>
      </c>
      <c r="B149" s="75" t="s">
        <v>535</v>
      </c>
      <c r="C149" s="79">
        <v>0</v>
      </c>
      <c r="D149" s="82">
        <f t="shared" si="0"/>
        <v>0</v>
      </c>
    </row>
    <row r="150" spans="1:4" x14ac:dyDescent="0.2">
      <c r="A150" s="77">
        <v>5281</v>
      </c>
      <c r="B150" s="75" t="s">
        <v>536</v>
      </c>
      <c r="C150" s="79">
        <v>0</v>
      </c>
      <c r="D150" s="82">
        <f t="shared" si="0"/>
        <v>0</v>
      </c>
    </row>
    <row r="151" spans="1:4" x14ac:dyDescent="0.2">
      <c r="A151" s="77">
        <v>5282</v>
      </c>
      <c r="B151" s="75" t="s">
        <v>537</v>
      </c>
      <c r="C151" s="79">
        <v>0</v>
      </c>
      <c r="D151" s="82">
        <f t="shared" si="0"/>
        <v>0</v>
      </c>
    </row>
    <row r="152" spans="1:4" x14ac:dyDescent="0.2">
      <c r="A152" s="77">
        <v>5283</v>
      </c>
      <c r="B152" s="75" t="s">
        <v>538</v>
      </c>
      <c r="C152" s="79">
        <v>0</v>
      </c>
      <c r="D152" s="82">
        <f t="shared" si="0"/>
        <v>0</v>
      </c>
    </row>
    <row r="153" spans="1:4" x14ac:dyDescent="0.2">
      <c r="A153" s="77">
        <v>5284</v>
      </c>
      <c r="B153" s="75" t="s">
        <v>539</v>
      </c>
      <c r="C153" s="79">
        <v>0</v>
      </c>
      <c r="D153" s="82">
        <f t="shared" si="0"/>
        <v>0</v>
      </c>
    </row>
    <row r="154" spans="1:4" x14ac:dyDescent="0.2">
      <c r="A154" s="77">
        <v>5285</v>
      </c>
      <c r="B154" s="75" t="s">
        <v>540</v>
      </c>
      <c r="C154" s="79">
        <v>0</v>
      </c>
      <c r="D154" s="82">
        <f t="shared" si="0"/>
        <v>0</v>
      </c>
    </row>
    <row r="155" spans="1:4" x14ac:dyDescent="0.2">
      <c r="A155" s="77">
        <v>5290</v>
      </c>
      <c r="B155" s="75" t="s">
        <v>541</v>
      </c>
      <c r="C155" s="79">
        <v>0</v>
      </c>
      <c r="D155" s="82">
        <f t="shared" si="0"/>
        <v>0</v>
      </c>
    </row>
    <row r="156" spans="1:4" x14ac:dyDescent="0.2">
      <c r="A156" s="77">
        <v>5291</v>
      </c>
      <c r="B156" s="75" t="s">
        <v>542</v>
      </c>
      <c r="C156" s="79">
        <v>0</v>
      </c>
      <c r="D156" s="82">
        <f t="shared" si="0"/>
        <v>0</v>
      </c>
    </row>
    <row r="157" spans="1:4" x14ac:dyDescent="0.2">
      <c r="A157" s="77">
        <v>5292</v>
      </c>
      <c r="B157" s="75" t="s">
        <v>543</v>
      </c>
      <c r="C157" s="79">
        <v>0</v>
      </c>
      <c r="D157" s="82">
        <f t="shared" si="0"/>
        <v>0</v>
      </c>
    </row>
    <row r="158" spans="1:4" x14ac:dyDescent="0.2">
      <c r="A158" s="77">
        <v>5300</v>
      </c>
      <c r="B158" s="75" t="s">
        <v>544</v>
      </c>
      <c r="C158" s="79">
        <v>0</v>
      </c>
      <c r="D158" s="82">
        <f t="shared" si="0"/>
        <v>0</v>
      </c>
    </row>
    <row r="159" spans="1:4" x14ac:dyDescent="0.2">
      <c r="A159" s="77">
        <v>5310</v>
      </c>
      <c r="B159" s="75" t="s">
        <v>454</v>
      </c>
      <c r="C159" s="79">
        <v>0</v>
      </c>
      <c r="D159" s="82">
        <f t="shared" si="0"/>
        <v>0</v>
      </c>
    </row>
    <row r="160" spans="1:4" x14ac:dyDescent="0.2">
      <c r="A160" s="77">
        <v>5311</v>
      </c>
      <c r="B160" s="75" t="s">
        <v>545</v>
      </c>
      <c r="C160" s="79">
        <v>0</v>
      </c>
      <c r="D160" s="82">
        <f t="shared" si="0"/>
        <v>0</v>
      </c>
    </row>
    <row r="161" spans="1:4" x14ac:dyDescent="0.2">
      <c r="A161" s="77">
        <v>5312</v>
      </c>
      <c r="B161" s="75" t="s">
        <v>546</v>
      </c>
      <c r="C161" s="79">
        <v>0</v>
      </c>
      <c r="D161" s="82">
        <f t="shared" si="0"/>
        <v>0</v>
      </c>
    </row>
    <row r="162" spans="1:4" x14ac:dyDescent="0.2">
      <c r="A162" s="77">
        <v>5320</v>
      </c>
      <c r="B162" s="75" t="s">
        <v>455</v>
      </c>
      <c r="C162" s="79">
        <v>0</v>
      </c>
      <c r="D162" s="82">
        <f t="shared" ref="D162:D217" si="1">C162/$C$96</f>
        <v>0</v>
      </c>
    </row>
    <row r="163" spans="1:4" x14ac:dyDescent="0.2">
      <c r="A163" s="77">
        <v>5321</v>
      </c>
      <c r="B163" s="75" t="s">
        <v>547</v>
      </c>
      <c r="C163" s="79">
        <v>0</v>
      </c>
      <c r="D163" s="82">
        <f t="shared" si="1"/>
        <v>0</v>
      </c>
    </row>
    <row r="164" spans="1:4" x14ac:dyDescent="0.2">
      <c r="A164" s="77">
        <v>5322</v>
      </c>
      <c r="B164" s="75" t="s">
        <v>548</v>
      </c>
      <c r="C164" s="79">
        <v>0</v>
      </c>
      <c r="D164" s="82">
        <f t="shared" si="1"/>
        <v>0</v>
      </c>
    </row>
    <row r="165" spans="1:4" x14ac:dyDescent="0.2">
      <c r="A165" s="77">
        <v>5330</v>
      </c>
      <c r="B165" s="75" t="s">
        <v>456</v>
      </c>
      <c r="C165" s="79">
        <v>0</v>
      </c>
      <c r="D165" s="82">
        <f t="shared" si="1"/>
        <v>0</v>
      </c>
    </row>
    <row r="166" spans="1:4" x14ac:dyDescent="0.2">
      <c r="A166" s="77">
        <v>5331</v>
      </c>
      <c r="B166" s="75" t="s">
        <v>549</v>
      </c>
      <c r="C166" s="79">
        <v>0</v>
      </c>
      <c r="D166" s="82">
        <f t="shared" si="1"/>
        <v>0</v>
      </c>
    </row>
    <row r="167" spans="1:4" x14ac:dyDescent="0.2">
      <c r="A167" s="77">
        <v>5332</v>
      </c>
      <c r="B167" s="75" t="s">
        <v>550</v>
      </c>
      <c r="C167" s="79">
        <v>0</v>
      </c>
      <c r="D167" s="82">
        <f t="shared" si="1"/>
        <v>0</v>
      </c>
    </row>
    <row r="168" spans="1:4" x14ac:dyDescent="0.2">
      <c r="A168" s="77">
        <v>5400</v>
      </c>
      <c r="B168" s="75" t="s">
        <v>551</v>
      </c>
      <c r="C168" s="79">
        <v>0</v>
      </c>
      <c r="D168" s="82">
        <f t="shared" si="1"/>
        <v>0</v>
      </c>
    </row>
    <row r="169" spans="1:4" x14ac:dyDescent="0.2">
      <c r="A169" s="77">
        <v>5410</v>
      </c>
      <c r="B169" s="75" t="s">
        <v>552</v>
      </c>
      <c r="C169" s="79">
        <v>0</v>
      </c>
      <c r="D169" s="82">
        <f t="shared" si="1"/>
        <v>0</v>
      </c>
    </row>
    <row r="170" spans="1:4" x14ac:dyDescent="0.2">
      <c r="A170" s="77">
        <v>5411</v>
      </c>
      <c r="B170" s="75" t="s">
        <v>553</v>
      </c>
      <c r="C170" s="79">
        <v>0</v>
      </c>
      <c r="D170" s="82">
        <f t="shared" si="1"/>
        <v>0</v>
      </c>
    </row>
    <row r="171" spans="1:4" x14ac:dyDescent="0.2">
      <c r="A171" s="77">
        <v>5412</v>
      </c>
      <c r="B171" s="75" t="s">
        <v>554</v>
      </c>
      <c r="C171" s="79">
        <v>0</v>
      </c>
      <c r="D171" s="82">
        <f t="shared" si="1"/>
        <v>0</v>
      </c>
    </row>
    <row r="172" spans="1:4" x14ac:dyDescent="0.2">
      <c r="A172" s="77">
        <v>5420</v>
      </c>
      <c r="B172" s="75" t="s">
        <v>555</v>
      </c>
      <c r="C172" s="79">
        <v>0</v>
      </c>
      <c r="D172" s="82">
        <f t="shared" si="1"/>
        <v>0</v>
      </c>
    </row>
    <row r="173" spans="1:4" x14ac:dyDescent="0.2">
      <c r="A173" s="77">
        <v>5421</v>
      </c>
      <c r="B173" s="75" t="s">
        <v>556</v>
      </c>
      <c r="C173" s="79">
        <v>0</v>
      </c>
      <c r="D173" s="82">
        <f t="shared" si="1"/>
        <v>0</v>
      </c>
    </row>
    <row r="174" spans="1:4" x14ac:dyDescent="0.2">
      <c r="A174" s="77">
        <v>5422</v>
      </c>
      <c r="B174" s="75" t="s">
        <v>557</v>
      </c>
      <c r="C174" s="79">
        <v>0</v>
      </c>
      <c r="D174" s="82">
        <f t="shared" si="1"/>
        <v>0</v>
      </c>
    </row>
    <row r="175" spans="1:4" x14ac:dyDescent="0.2">
      <c r="A175" s="77">
        <v>5430</v>
      </c>
      <c r="B175" s="75" t="s">
        <v>558</v>
      </c>
      <c r="C175" s="79">
        <v>0</v>
      </c>
      <c r="D175" s="82">
        <f t="shared" si="1"/>
        <v>0</v>
      </c>
    </row>
    <row r="176" spans="1:4" x14ac:dyDescent="0.2">
      <c r="A176" s="77">
        <v>5431</v>
      </c>
      <c r="B176" s="75" t="s">
        <v>559</v>
      </c>
      <c r="C176" s="79">
        <v>0</v>
      </c>
      <c r="D176" s="82">
        <f t="shared" si="1"/>
        <v>0</v>
      </c>
    </row>
    <row r="177" spans="1:4" x14ac:dyDescent="0.2">
      <c r="A177" s="77">
        <v>5432</v>
      </c>
      <c r="B177" s="75" t="s">
        <v>560</v>
      </c>
      <c r="C177" s="79">
        <v>0</v>
      </c>
      <c r="D177" s="82">
        <f t="shared" si="1"/>
        <v>0</v>
      </c>
    </row>
    <row r="178" spans="1:4" x14ac:dyDescent="0.2">
      <c r="A178" s="77">
        <v>5440</v>
      </c>
      <c r="B178" s="75" t="s">
        <v>561</v>
      </c>
      <c r="C178" s="79">
        <v>0</v>
      </c>
      <c r="D178" s="82">
        <f t="shared" si="1"/>
        <v>0</v>
      </c>
    </row>
    <row r="179" spans="1:4" x14ac:dyDescent="0.2">
      <c r="A179" s="77">
        <v>5441</v>
      </c>
      <c r="B179" s="75" t="s">
        <v>561</v>
      </c>
      <c r="C179" s="79">
        <v>0</v>
      </c>
      <c r="D179" s="82">
        <f t="shared" si="1"/>
        <v>0</v>
      </c>
    </row>
    <row r="180" spans="1:4" x14ac:dyDescent="0.2">
      <c r="A180" s="77">
        <v>5450</v>
      </c>
      <c r="B180" s="75" t="s">
        <v>562</v>
      </c>
      <c r="C180" s="79">
        <v>0</v>
      </c>
      <c r="D180" s="82">
        <f t="shared" si="1"/>
        <v>0</v>
      </c>
    </row>
    <row r="181" spans="1:4" x14ac:dyDescent="0.2">
      <c r="A181" s="77">
        <v>5451</v>
      </c>
      <c r="B181" s="75" t="s">
        <v>563</v>
      </c>
      <c r="C181" s="79">
        <v>0</v>
      </c>
      <c r="D181" s="82">
        <f t="shared" si="1"/>
        <v>0</v>
      </c>
    </row>
    <row r="182" spans="1:4" x14ac:dyDescent="0.2">
      <c r="A182" s="77">
        <v>5452</v>
      </c>
      <c r="B182" s="75" t="s">
        <v>564</v>
      </c>
      <c r="C182" s="79">
        <v>0</v>
      </c>
      <c r="D182" s="82">
        <f t="shared" si="1"/>
        <v>0</v>
      </c>
    </row>
    <row r="183" spans="1:4" x14ac:dyDescent="0.2">
      <c r="A183" s="77">
        <v>5500</v>
      </c>
      <c r="B183" s="75" t="s">
        <v>565</v>
      </c>
      <c r="C183" s="79">
        <f>+C184</f>
        <v>482557.44</v>
      </c>
      <c r="D183" s="82">
        <f t="shared" si="1"/>
        <v>3.520508309934893E-2</v>
      </c>
    </row>
    <row r="184" spans="1:4" x14ac:dyDescent="0.2">
      <c r="A184" s="77">
        <v>5510</v>
      </c>
      <c r="B184" s="75" t="s">
        <v>566</v>
      </c>
      <c r="C184" s="79">
        <f>+C189+C191</f>
        <v>482557.44</v>
      </c>
      <c r="D184" s="82">
        <f t="shared" si="1"/>
        <v>3.520508309934893E-2</v>
      </c>
    </row>
    <row r="185" spans="1:4" x14ac:dyDescent="0.2">
      <c r="A185" s="77">
        <v>5511</v>
      </c>
      <c r="B185" s="75" t="s">
        <v>567</v>
      </c>
      <c r="C185" s="79">
        <v>0</v>
      </c>
      <c r="D185" s="82">
        <f t="shared" si="1"/>
        <v>0</v>
      </c>
    </row>
    <row r="186" spans="1:4" x14ac:dyDescent="0.2">
      <c r="A186" s="77">
        <v>5512</v>
      </c>
      <c r="B186" s="75" t="s">
        <v>568</v>
      </c>
      <c r="C186" s="79">
        <v>0</v>
      </c>
      <c r="D186" s="82">
        <f t="shared" si="1"/>
        <v>0</v>
      </c>
    </row>
    <row r="187" spans="1:4" x14ac:dyDescent="0.2">
      <c r="A187" s="77">
        <v>5513</v>
      </c>
      <c r="B187" s="75" t="s">
        <v>569</v>
      </c>
      <c r="C187" s="79">
        <v>0</v>
      </c>
      <c r="D187" s="82">
        <f t="shared" si="1"/>
        <v>0</v>
      </c>
    </row>
    <row r="188" spans="1:4" x14ac:dyDescent="0.2">
      <c r="A188" s="77">
        <v>5514</v>
      </c>
      <c r="B188" s="75" t="s">
        <v>570</v>
      </c>
      <c r="C188" s="79">
        <v>0</v>
      </c>
      <c r="D188" s="82">
        <f t="shared" si="1"/>
        <v>0</v>
      </c>
    </row>
    <row r="189" spans="1:4" x14ac:dyDescent="0.2">
      <c r="A189" s="77">
        <v>5515</v>
      </c>
      <c r="B189" s="75" t="s">
        <v>571</v>
      </c>
      <c r="C189" s="79">
        <v>436765.38</v>
      </c>
      <c r="D189" s="82">
        <f t="shared" si="1"/>
        <v>3.1864313392036214E-2</v>
      </c>
    </row>
    <row r="190" spans="1:4" x14ac:dyDescent="0.2">
      <c r="A190" s="77">
        <v>5516</v>
      </c>
      <c r="B190" s="75" t="s">
        <v>572</v>
      </c>
      <c r="C190" s="79">
        <v>0</v>
      </c>
      <c r="D190" s="82">
        <f t="shared" si="1"/>
        <v>0</v>
      </c>
    </row>
    <row r="191" spans="1:4" x14ac:dyDescent="0.2">
      <c r="A191" s="77">
        <v>5517</v>
      </c>
      <c r="B191" s="75" t="s">
        <v>573</v>
      </c>
      <c r="C191" s="79">
        <v>45792.06</v>
      </c>
      <c r="D191" s="82">
        <f t="shared" si="1"/>
        <v>3.3407697073127131E-3</v>
      </c>
    </row>
    <row r="192" spans="1:4" x14ac:dyDescent="0.2">
      <c r="A192" s="77">
        <v>5518</v>
      </c>
      <c r="B192" s="75" t="s">
        <v>132</v>
      </c>
      <c r="C192" s="79">
        <v>0</v>
      </c>
      <c r="D192" s="82">
        <f t="shared" si="1"/>
        <v>0</v>
      </c>
    </row>
    <row r="193" spans="1:4" x14ac:dyDescent="0.2">
      <c r="A193" s="77">
        <v>5520</v>
      </c>
      <c r="B193" s="75" t="s">
        <v>131</v>
      </c>
      <c r="C193" s="79">
        <v>0</v>
      </c>
      <c r="D193" s="82">
        <f t="shared" si="1"/>
        <v>0</v>
      </c>
    </row>
    <row r="194" spans="1:4" x14ac:dyDescent="0.2">
      <c r="A194" s="77">
        <v>5521</v>
      </c>
      <c r="B194" s="75" t="s">
        <v>574</v>
      </c>
      <c r="C194" s="79">
        <v>0</v>
      </c>
      <c r="D194" s="82">
        <f t="shared" si="1"/>
        <v>0</v>
      </c>
    </row>
    <row r="195" spans="1:4" x14ac:dyDescent="0.2">
      <c r="A195" s="77">
        <v>5522</v>
      </c>
      <c r="B195" s="75" t="s">
        <v>575</v>
      </c>
      <c r="C195" s="79">
        <v>0</v>
      </c>
      <c r="D195" s="82">
        <f t="shared" si="1"/>
        <v>0</v>
      </c>
    </row>
    <row r="196" spans="1:4" x14ac:dyDescent="0.2">
      <c r="A196" s="77">
        <v>5530</v>
      </c>
      <c r="B196" s="75" t="s">
        <v>576</v>
      </c>
      <c r="C196" s="79">
        <v>0</v>
      </c>
      <c r="D196" s="82">
        <f t="shared" si="1"/>
        <v>0</v>
      </c>
    </row>
    <row r="197" spans="1:4" x14ac:dyDescent="0.2">
      <c r="A197" s="77">
        <v>5531</v>
      </c>
      <c r="B197" s="75" t="s">
        <v>577</v>
      </c>
      <c r="C197" s="79">
        <v>0</v>
      </c>
      <c r="D197" s="82">
        <f t="shared" si="1"/>
        <v>0</v>
      </c>
    </row>
    <row r="198" spans="1:4" x14ac:dyDescent="0.2">
      <c r="A198" s="77">
        <v>5532</v>
      </c>
      <c r="B198" s="75" t="s">
        <v>578</v>
      </c>
      <c r="C198" s="79">
        <v>0</v>
      </c>
      <c r="D198" s="82">
        <f t="shared" si="1"/>
        <v>0</v>
      </c>
    </row>
    <row r="199" spans="1:4" x14ac:dyDescent="0.2">
      <c r="A199" s="77">
        <v>5533</v>
      </c>
      <c r="B199" s="75" t="s">
        <v>579</v>
      </c>
      <c r="C199" s="79">
        <v>0</v>
      </c>
      <c r="D199" s="82">
        <f t="shared" si="1"/>
        <v>0</v>
      </c>
    </row>
    <row r="200" spans="1:4" x14ac:dyDescent="0.2">
      <c r="A200" s="77">
        <v>5534</v>
      </c>
      <c r="B200" s="75" t="s">
        <v>580</v>
      </c>
      <c r="C200" s="79">
        <v>0</v>
      </c>
      <c r="D200" s="82">
        <f t="shared" si="1"/>
        <v>0</v>
      </c>
    </row>
    <row r="201" spans="1:4" x14ac:dyDescent="0.2">
      <c r="A201" s="77">
        <v>5535</v>
      </c>
      <c r="B201" s="75" t="s">
        <v>581</v>
      </c>
      <c r="C201" s="79">
        <v>0</v>
      </c>
      <c r="D201" s="82">
        <f t="shared" si="1"/>
        <v>0</v>
      </c>
    </row>
    <row r="202" spans="1:4" x14ac:dyDescent="0.2">
      <c r="A202" s="77">
        <v>5540</v>
      </c>
      <c r="B202" s="75" t="s">
        <v>582</v>
      </c>
      <c r="C202" s="79">
        <v>0</v>
      </c>
      <c r="D202" s="82">
        <f t="shared" si="1"/>
        <v>0</v>
      </c>
    </row>
    <row r="203" spans="1:4" x14ac:dyDescent="0.2">
      <c r="A203" s="77">
        <v>5541</v>
      </c>
      <c r="B203" s="75" t="s">
        <v>582</v>
      </c>
      <c r="C203" s="79">
        <v>0</v>
      </c>
      <c r="D203" s="82">
        <f t="shared" si="1"/>
        <v>0</v>
      </c>
    </row>
    <row r="204" spans="1:4" x14ac:dyDescent="0.2">
      <c r="A204" s="77">
        <v>5550</v>
      </c>
      <c r="B204" s="75" t="s">
        <v>583</v>
      </c>
      <c r="C204" s="79">
        <v>0</v>
      </c>
      <c r="D204" s="82">
        <f t="shared" si="1"/>
        <v>0</v>
      </c>
    </row>
    <row r="205" spans="1:4" x14ac:dyDescent="0.2">
      <c r="A205" s="77">
        <v>5551</v>
      </c>
      <c r="B205" s="75" t="s">
        <v>583</v>
      </c>
      <c r="C205" s="79">
        <v>0</v>
      </c>
      <c r="D205" s="82">
        <f t="shared" si="1"/>
        <v>0</v>
      </c>
    </row>
    <row r="206" spans="1:4" x14ac:dyDescent="0.2">
      <c r="A206" s="77">
        <v>5590</v>
      </c>
      <c r="B206" s="75" t="s">
        <v>584</v>
      </c>
      <c r="C206" s="79">
        <v>0</v>
      </c>
      <c r="D206" s="82">
        <f t="shared" si="1"/>
        <v>0</v>
      </c>
    </row>
    <row r="207" spans="1:4" x14ac:dyDescent="0.2">
      <c r="A207" s="77">
        <v>5591</v>
      </c>
      <c r="B207" s="75" t="s">
        <v>585</v>
      </c>
      <c r="C207" s="79">
        <v>0</v>
      </c>
      <c r="D207" s="82">
        <f t="shared" si="1"/>
        <v>0</v>
      </c>
    </row>
    <row r="208" spans="1:4" x14ac:dyDescent="0.2">
      <c r="A208" s="77">
        <v>5592</v>
      </c>
      <c r="B208" s="75" t="s">
        <v>586</v>
      </c>
      <c r="C208" s="79">
        <v>0</v>
      </c>
      <c r="D208" s="82">
        <f t="shared" si="1"/>
        <v>0</v>
      </c>
    </row>
    <row r="209" spans="1:4" x14ac:dyDescent="0.2">
      <c r="A209" s="77">
        <v>5593</v>
      </c>
      <c r="B209" s="75" t="s">
        <v>587</v>
      </c>
      <c r="C209" s="79">
        <v>0</v>
      </c>
      <c r="D209" s="82">
        <f t="shared" si="1"/>
        <v>0</v>
      </c>
    </row>
    <row r="210" spans="1:4" x14ac:dyDescent="0.2">
      <c r="A210" s="77">
        <v>5594</v>
      </c>
      <c r="B210" s="75" t="s">
        <v>588</v>
      </c>
      <c r="C210" s="79">
        <v>0</v>
      </c>
      <c r="D210" s="82">
        <f t="shared" si="1"/>
        <v>0</v>
      </c>
    </row>
    <row r="211" spans="1:4" x14ac:dyDescent="0.2">
      <c r="A211" s="77">
        <v>5595</v>
      </c>
      <c r="B211" s="75" t="s">
        <v>589</v>
      </c>
      <c r="C211" s="79">
        <v>0</v>
      </c>
      <c r="D211" s="82">
        <f t="shared" si="1"/>
        <v>0</v>
      </c>
    </row>
    <row r="212" spans="1:4" x14ac:dyDescent="0.2">
      <c r="A212" s="77">
        <v>5596</v>
      </c>
      <c r="B212" s="75" t="s">
        <v>482</v>
      </c>
      <c r="C212" s="79">
        <v>0</v>
      </c>
      <c r="D212" s="82">
        <f t="shared" si="1"/>
        <v>0</v>
      </c>
    </row>
    <row r="213" spans="1:4" x14ac:dyDescent="0.2">
      <c r="A213" s="77">
        <v>5597</v>
      </c>
      <c r="B213" s="75" t="s">
        <v>590</v>
      </c>
      <c r="C213" s="79">
        <v>0</v>
      </c>
      <c r="D213" s="82">
        <f t="shared" si="1"/>
        <v>0</v>
      </c>
    </row>
    <row r="214" spans="1:4" x14ac:dyDescent="0.2">
      <c r="A214" s="77">
        <v>5599</v>
      </c>
      <c r="B214" s="75" t="s">
        <v>591</v>
      </c>
      <c r="C214" s="79">
        <v>0</v>
      </c>
      <c r="D214" s="82">
        <f t="shared" si="1"/>
        <v>0</v>
      </c>
    </row>
    <row r="215" spans="1:4" x14ac:dyDescent="0.2">
      <c r="A215" s="77">
        <v>5600</v>
      </c>
      <c r="B215" s="75" t="s">
        <v>126</v>
      </c>
      <c r="C215" s="79">
        <v>0</v>
      </c>
      <c r="D215" s="82">
        <f t="shared" si="1"/>
        <v>0</v>
      </c>
    </row>
    <row r="216" spans="1:4" x14ac:dyDescent="0.2">
      <c r="A216" s="77">
        <v>5610</v>
      </c>
      <c r="B216" s="75" t="s">
        <v>592</v>
      </c>
      <c r="C216" s="79">
        <v>0</v>
      </c>
      <c r="D216" s="82">
        <f t="shared" si="1"/>
        <v>0</v>
      </c>
    </row>
    <row r="217" spans="1:4" x14ac:dyDescent="0.2">
      <c r="A217" s="77">
        <v>5611</v>
      </c>
      <c r="B217" s="75" t="s">
        <v>593</v>
      </c>
      <c r="C217" s="79">
        <v>0</v>
      </c>
      <c r="D217" s="82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25:E25"/>
    <mergeCell ref="D63:E63"/>
  </mergeCells>
  <pageMargins left="0.7" right="0.7" top="0.75" bottom="0.75" header="0.3" footer="0.3"/>
  <pageSetup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topLeftCell="A2" zoomScale="140" zoomScaleNormal="140" zoomScaleSheetLayoutView="110" workbookViewId="0">
      <selection activeCell="B11" sqref="B11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58" t="s">
        <v>107</v>
      </c>
    </row>
    <row r="12" spans="1:2" x14ac:dyDescent="0.2">
      <c r="A12" s="66"/>
      <c r="B12" s="67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7"/>
    </row>
    <row r="16" spans="1:2" x14ac:dyDescent="0.2">
      <c r="A16" s="66"/>
      <c r="B16" s="67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="130" zoomScaleNormal="130" workbookViewId="0">
      <selection activeCell="H12" sqref="H12"/>
    </sheetView>
  </sheetViews>
  <sheetFormatPr baseColWidth="10" defaultColWidth="9.140625" defaultRowHeight="11.25" x14ac:dyDescent="0.2"/>
  <cols>
    <col min="1" max="1" width="10" style="85" customWidth="1"/>
    <col min="2" max="2" width="48.140625" style="85" customWidth="1"/>
    <col min="3" max="3" width="22.85546875" style="85" customWidth="1"/>
    <col min="4" max="4" width="11.140625" style="85" bestFit="1" customWidth="1"/>
    <col min="5" max="5" width="9.28515625" style="85" bestFit="1" customWidth="1"/>
    <col min="6" max="16384" width="9.140625" style="85"/>
  </cols>
  <sheetData>
    <row r="1" spans="1:5" ht="18.95" customHeight="1" x14ac:dyDescent="0.2">
      <c r="A1" s="160" t="str">
        <f>ESF!A1</f>
        <v>Fideicomiso de Obras por Cooperación</v>
      </c>
      <c r="B1" s="160"/>
      <c r="C1" s="160"/>
      <c r="D1" s="83" t="s">
        <v>288</v>
      </c>
      <c r="E1" s="84">
        <f>ESF!H1</f>
        <v>2018</v>
      </c>
    </row>
    <row r="2" spans="1:5" ht="18.95" customHeight="1" x14ac:dyDescent="0.2">
      <c r="A2" s="160" t="s">
        <v>594</v>
      </c>
      <c r="B2" s="160"/>
      <c r="C2" s="160"/>
      <c r="D2" s="83" t="s">
        <v>290</v>
      </c>
      <c r="E2" s="84" t="str">
        <f>ESF!H2</f>
        <v>Trimestral</v>
      </c>
    </row>
    <row r="3" spans="1:5" ht="18.95" customHeight="1" x14ac:dyDescent="0.2">
      <c r="A3" s="160" t="str">
        <f>ESF!A3</f>
        <v>Correspondiente del 01 de enero al 31 de diciembre 2018</v>
      </c>
      <c r="B3" s="160"/>
      <c r="C3" s="160"/>
      <c r="D3" s="83" t="s">
        <v>292</v>
      </c>
      <c r="E3" s="84">
        <f>ESF!H3</f>
        <v>4</v>
      </c>
    </row>
    <row r="5" spans="1:5" x14ac:dyDescent="0.2">
      <c r="A5" s="86" t="s">
        <v>293</v>
      </c>
      <c r="B5" s="87"/>
      <c r="C5" s="87"/>
      <c r="D5" s="87"/>
      <c r="E5" s="87"/>
    </row>
    <row r="6" spans="1:5" x14ac:dyDescent="0.2">
      <c r="A6" s="87" t="s">
        <v>264</v>
      </c>
      <c r="B6" s="87"/>
      <c r="C6" s="87"/>
      <c r="D6" s="87"/>
      <c r="E6" s="87"/>
    </row>
    <row r="7" spans="1:5" x14ac:dyDescent="0.2">
      <c r="A7" s="88" t="s">
        <v>233</v>
      </c>
      <c r="B7" s="88" t="s">
        <v>229</v>
      </c>
      <c r="C7" s="88" t="s">
        <v>230</v>
      </c>
      <c r="D7" s="88" t="s">
        <v>232</v>
      </c>
      <c r="E7" s="88" t="s">
        <v>234</v>
      </c>
    </row>
    <row r="8" spans="1:5" x14ac:dyDescent="0.2">
      <c r="A8" s="89">
        <v>3110</v>
      </c>
      <c r="B8" s="85" t="s">
        <v>455</v>
      </c>
      <c r="C8" s="90">
        <v>0</v>
      </c>
    </row>
    <row r="9" spans="1:5" x14ac:dyDescent="0.2">
      <c r="A9" s="89">
        <v>3120</v>
      </c>
      <c r="B9" s="85" t="s">
        <v>595</v>
      </c>
      <c r="C9" s="90">
        <v>0</v>
      </c>
    </row>
    <row r="10" spans="1:5" x14ac:dyDescent="0.2">
      <c r="A10" s="89">
        <v>3130</v>
      </c>
      <c r="B10" s="85" t="s">
        <v>596</v>
      </c>
      <c r="C10" s="90">
        <v>0</v>
      </c>
    </row>
    <row r="12" spans="1:5" x14ac:dyDescent="0.2">
      <c r="A12" s="87" t="s">
        <v>266</v>
      </c>
      <c r="B12" s="87"/>
      <c r="C12" s="87"/>
      <c r="D12" s="87"/>
      <c r="E12" s="87"/>
    </row>
    <row r="13" spans="1:5" x14ac:dyDescent="0.2">
      <c r="A13" s="88" t="s">
        <v>233</v>
      </c>
      <c r="B13" s="88" t="s">
        <v>229</v>
      </c>
      <c r="C13" s="88" t="s">
        <v>230</v>
      </c>
      <c r="D13" s="88" t="s">
        <v>597</v>
      </c>
      <c r="E13" s="88"/>
    </row>
    <row r="14" spans="1:5" x14ac:dyDescent="0.2">
      <c r="A14" s="89">
        <v>3210</v>
      </c>
      <c r="B14" s="85" t="s">
        <v>598</v>
      </c>
      <c r="C14" s="90">
        <v>4644551.26</v>
      </c>
      <c r="D14" s="85" t="s">
        <v>647</v>
      </c>
    </row>
    <row r="15" spans="1:5" x14ac:dyDescent="0.2">
      <c r="A15" s="89">
        <v>3220</v>
      </c>
      <c r="B15" s="85" t="s">
        <v>599</v>
      </c>
      <c r="C15" s="90">
        <v>102159971.05</v>
      </c>
      <c r="D15" s="85" t="s">
        <v>647</v>
      </c>
    </row>
    <row r="16" spans="1:5" x14ac:dyDescent="0.2">
      <c r="A16" s="89">
        <v>3230</v>
      </c>
      <c r="B16" s="85" t="s">
        <v>600</v>
      </c>
      <c r="C16" s="90">
        <v>0</v>
      </c>
    </row>
    <row r="17" spans="1:3" x14ac:dyDescent="0.2">
      <c r="A17" s="89">
        <v>3231</v>
      </c>
      <c r="B17" s="85" t="s">
        <v>601</v>
      </c>
      <c r="C17" s="90">
        <v>0</v>
      </c>
    </row>
    <row r="18" spans="1:3" x14ac:dyDescent="0.2">
      <c r="A18" s="89">
        <v>3232</v>
      </c>
      <c r="B18" s="85" t="s">
        <v>602</v>
      </c>
      <c r="C18" s="90">
        <v>0</v>
      </c>
    </row>
    <row r="19" spans="1:3" x14ac:dyDescent="0.2">
      <c r="A19" s="89">
        <v>3233</v>
      </c>
      <c r="B19" s="85" t="s">
        <v>603</v>
      </c>
      <c r="C19" s="90">
        <v>0</v>
      </c>
    </row>
    <row r="20" spans="1:3" x14ac:dyDescent="0.2">
      <c r="A20" s="89">
        <v>3239</v>
      </c>
      <c r="B20" s="85" t="s">
        <v>604</v>
      </c>
      <c r="C20" s="90">
        <v>0</v>
      </c>
    </row>
    <row r="21" spans="1:3" x14ac:dyDescent="0.2">
      <c r="A21" s="89">
        <v>3240</v>
      </c>
      <c r="B21" s="85" t="s">
        <v>605</v>
      </c>
      <c r="C21" s="90">
        <v>0</v>
      </c>
    </row>
    <row r="22" spans="1:3" x14ac:dyDescent="0.2">
      <c r="A22" s="89">
        <v>3241</v>
      </c>
      <c r="B22" s="85" t="s">
        <v>606</v>
      </c>
      <c r="C22" s="90">
        <v>0</v>
      </c>
    </row>
    <row r="23" spans="1:3" x14ac:dyDescent="0.2">
      <c r="A23" s="89">
        <v>3242</v>
      </c>
      <c r="B23" s="85" t="s">
        <v>607</v>
      </c>
      <c r="C23" s="90">
        <v>0</v>
      </c>
    </row>
    <row r="24" spans="1:3" x14ac:dyDescent="0.2">
      <c r="A24" s="89">
        <v>3243</v>
      </c>
      <c r="B24" s="85" t="s">
        <v>608</v>
      </c>
      <c r="C24" s="90">
        <v>0</v>
      </c>
    </row>
    <row r="25" spans="1:3" x14ac:dyDescent="0.2">
      <c r="A25" s="89">
        <v>3250</v>
      </c>
      <c r="B25" s="85" t="s">
        <v>609</v>
      </c>
      <c r="C25" s="90">
        <v>0</v>
      </c>
    </row>
    <row r="26" spans="1:3" x14ac:dyDescent="0.2">
      <c r="A26" s="89">
        <v>3251</v>
      </c>
      <c r="B26" s="85" t="s">
        <v>610</v>
      </c>
      <c r="C26" s="90">
        <v>0</v>
      </c>
    </row>
    <row r="27" spans="1:3" x14ac:dyDescent="0.2">
      <c r="A27" s="89">
        <v>3252</v>
      </c>
      <c r="B27" s="85" t="s">
        <v>611</v>
      </c>
      <c r="C27" s="9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topLeftCell="B1" zoomScale="160" zoomScaleNormal="16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zoomScale="120" zoomScaleNormal="120" workbookViewId="0">
      <selection activeCell="C53" sqref="C53"/>
    </sheetView>
  </sheetViews>
  <sheetFormatPr baseColWidth="10" defaultColWidth="9.140625" defaultRowHeight="11.25" x14ac:dyDescent="0.2"/>
  <cols>
    <col min="1" max="1" width="10" style="85" customWidth="1"/>
    <col min="2" max="2" width="63.42578125" style="85" bestFit="1" customWidth="1"/>
    <col min="3" max="3" width="15.28515625" style="85" bestFit="1" customWidth="1"/>
    <col min="4" max="4" width="16.42578125" style="85" bestFit="1" customWidth="1"/>
    <col min="5" max="5" width="19.140625" style="85" customWidth="1"/>
    <col min="6" max="16384" width="9.140625" style="85"/>
  </cols>
  <sheetData>
    <row r="1" spans="1:5" s="91" customFormat="1" ht="18.95" customHeight="1" x14ac:dyDescent="0.25">
      <c r="A1" s="160" t="str">
        <f>ESF!A1</f>
        <v>Fideicomiso de Obras por Cooperación</v>
      </c>
      <c r="B1" s="160"/>
      <c r="C1" s="160"/>
      <c r="D1" s="83" t="s">
        <v>288</v>
      </c>
      <c r="E1" s="84">
        <f>ESF!H1</f>
        <v>2018</v>
      </c>
    </row>
    <row r="2" spans="1:5" s="91" customFormat="1" ht="18.95" customHeight="1" x14ac:dyDescent="0.25">
      <c r="A2" s="160" t="s">
        <v>612</v>
      </c>
      <c r="B2" s="160"/>
      <c r="C2" s="160"/>
      <c r="D2" s="83" t="s">
        <v>290</v>
      </c>
      <c r="E2" s="84" t="str">
        <f>ESF!H2</f>
        <v>Trimestral</v>
      </c>
    </row>
    <row r="3" spans="1:5" s="91" customFormat="1" ht="18.95" customHeight="1" x14ac:dyDescent="0.25">
      <c r="A3" s="160" t="str">
        <f>ESF!A3</f>
        <v>Correspondiente del 01 de enero al 31 de diciembre 2018</v>
      </c>
      <c r="B3" s="160"/>
      <c r="C3" s="160"/>
      <c r="D3" s="83" t="s">
        <v>292</v>
      </c>
      <c r="E3" s="84">
        <f>ESF!H3</f>
        <v>4</v>
      </c>
    </row>
    <row r="4" spans="1:5" x14ac:dyDescent="0.2">
      <c r="A4" s="86" t="s">
        <v>293</v>
      </c>
      <c r="B4" s="87"/>
      <c r="C4" s="87"/>
      <c r="D4" s="87"/>
      <c r="E4" s="87"/>
    </row>
    <row r="6" spans="1:5" x14ac:dyDescent="0.2">
      <c r="A6" s="87" t="s">
        <v>267</v>
      </c>
      <c r="B6" s="87"/>
      <c r="C6" s="87"/>
      <c r="D6" s="87"/>
      <c r="E6" s="87"/>
    </row>
    <row r="7" spans="1:5" x14ac:dyDescent="0.2">
      <c r="A7" s="88" t="s">
        <v>233</v>
      </c>
      <c r="B7" s="88" t="s">
        <v>229</v>
      </c>
      <c r="C7" s="88" t="s">
        <v>269</v>
      </c>
      <c r="D7" s="88" t="s">
        <v>270</v>
      </c>
      <c r="E7" s="88"/>
    </row>
    <row r="8" spans="1:5" x14ac:dyDescent="0.2">
      <c r="A8" s="89">
        <v>1111</v>
      </c>
      <c r="B8" s="85" t="s">
        <v>613</v>
      </c>
      <c r="C8" s="90">
        <v>2500</v>
      </c>
      <c r="D8" s="90">
        <v>2500</v>
      </c>
    </row>
    <row r="9" spans="1:5" x14ac:dyDescent="0.2">
      <c r="A9" s="89">
        <v>1112</v>
      </c>
      <c r="B9" s="85" t="s">
        <v>614</v>
      </c>
      <c r="C9" s="90">
        <v>0</v>
      </c>
      <c r="D9" s="90">
        <v>0</v>
      </c>
    </row>
    <row r="10" spans="1:5" x14ac:dyDescent="0.2">
      <c r="A10" s="89">
        <v>1113</v>
      </c>
      <c r="B10" s="85" t="s">
        <v>615</v>
      </c>
      <c r="C10" s="90">
        <v>0</v>
      </c>
      <c r="D10" s="90">
        <v>0</v>
      </c>
    </row>
    <row r="11" spans="1:5" x14ac:dyDescent="0.2">
      <c r="A11" s="89">
        <v>1114</v>
      </c>
      <c r="B11" s="85" t="s">
        <v>294</v>
      </c>
      <c r="C11" s="90">
        <v>64856433.07</v>
      </c>
      <c r="D11" s="90">
        <v>59962779.049999997</v>
      </c>
    </row>
    <row r="12" spans="1:5" x14ac:dyDescent="0.2">
      <c r="A12" s="89">
        <v>1115</v>
      </c>
      <c r="B12" s="85" t="s">
        <v>295</v>
      </c>
      <c r="C12" s="90">
        <v>0</v>
      </c>
      <c r="D12" s="90">
        <v>0</v>
      </c>
    </row>
    <row r="13" spans="1:5" x14ac:dyDescent="0.2">
      <c r="A13" s="89">
        <v>1116</v>
      </c>
      <c r="B13" s="85" t="s">
        <v>616</v>
      </c>
      <c r="C13" s="90">
        <v>0</v>
      </c>
      <c r="D13" s="90">
        <v>0</v>
      </c>
    </row>
    <row r="14" spans="1:5" x14ac:dyDescent="0.2">
      <c r="A14" s="89">
        <v>1119</v>
      </c>
      <c r="B14" s="85" t="s">
        <v>617</v>
      </c>
      <c r="C14" s="90">
        <v>0</v>
      </c>
      <c r="D14" s="90">
        <v>0</v>
      </c>
    </row>
    <row r="15" spans="1:5" x14ac:dyDescent="0.2">
      <c r="A15" s="89">
        <v>1110</v>
      </c>
      <c r="B15" s="85" t="s">
        <v>618</v>
      </c>
      <c r="C15" s="90">
        <f>SUM(C8:C14)</f>
        <v>64858933.07</v>
      </c>
      <c r="D15" s="90">
        <f>SUM(D8:D14)</f>
        <v>59965279.049999997</v>
      </c>
    </row>
    <row r="18" spans="1:5" x14ac:dyDescent="0.2">
      <c r="A18" s="87" t="s">
        <v>268</v>
      </c>
      <c r="B18" s="87"/>
      <c r="C18" s="87"/>
      <c r="D18" s="87"/>
      <c r="E18" s="87"/>
    </row>
    <row r="19" spans="1:5" x14ac:dyDescent="0.2">
      <c r="A19" s="88" t="s">
        <v>233</v>
      </c>
      <c r="B19" s="88" t="s">
        <v>229</v>
      </c>
      <c r="C19" s="88" t="s">
        <v>230</v>
      </c>
      <c r="D19" s="88" t="s">
        <v>619</v>
      </c>
      <c r="E19" s="88" t="s">
        <v>271</v>
      </c>
    </row>
    <row r="20" spans="1:5" x14ac:dyDescent="0.2">
      <c r="A20" s="89">
        <v>1230</v>
      </c>
      <c r="B20" s="85" t="s">
        <v>328</v>
      </c>
      <c r="C20" s="90">
        <v>0</v>
      </c>
    </row>
    <row r="21" spans="1:5" x14ac:dyDescent="0.2">
      <c r="A21" s="89">
        <v>1231</v>
      </c>
      <c r="B21" s="85" t="s">
        <v>329</v>
      </c>
      <c r="C21" s="90">
        <v>0</v>
      </c>
    </row>
    <row r="22" spans="1:5" x14ac:dyDescent="0.2">
      <c r="A22" s="89">
        <v>1232</v>
      </c>
      <c r="B22" s="85" t="s">
        <v>330</v>
      </c>
      <c r="C22" s="90">
        <v>0</v>
      </c>
    </row>
    <row r="23" spans="1:5" x14ac:dyDescent="0.2">
      <c r="A23" s="89">
        <v>1233</v>
      </c>
      <c r="B23" s="85" t="s">
        <v>331</v>
      </c>
      <c r="C23" s="90">
        <v>0</v>
      </c>
    </row>
    <row r="24" spans="1:5" x14ac:dyDescent="0.2">
      <c r="A24" s="89">
        <v>1234</v>
      </c>
      <c r="B24" s="85" t="s">
        <v>332</v>
      </c>
      <c r="C24" s="90">
        <v>0</v>
      </c>
    </row>
    <row r="25" spans="1:5" x14ac:dyDescent="0.2">
      <c r="A25" s="89">
        <v>1235</v>
      </c>
      <c r="B25" s="85" t="s">
        <v>333</v>
      </c>
      <c r="C25" s="90">
        <v>0</v>
      </c>
    </row>
    <row r="26" spans="1:5" x14ac:dyDescent="0.2">
      <c r="A26" s="89">
        <v>1236</v>
      </c>
      <c r="B26" s="85" t="s">
        <v>334</v>
      </c>
      <c r="C26" s="90">
        <v>0</v>
      </c>
    </row>
    <row r="27" spans="1:5" x14ac:dyDescent="0.2">
      <c r="A27" s="89">
        <v>1239</v>
      </c>
      <c r="B27" s="85" t="s">
        <v>335</v>
      </c>
      <c r="C27" s="90">
        <v>0</v>
      </c>
    </row>
    <row r="28" spans="1:5" x14ac:dyDescent="0.2">
      <c r="A28" s="89">
        <v>1240</v>
      </c>
      <c r="B28" s="85" t="s">
        <v>336</v>
      </c>
      <c r="C28" s="90">
        <v>0</v>
      </c>
    </row>
    <row r="29" spans="1:5" x14ac:dyDescent="0.2">
      <c r="A29" s="89">
        <v>1241</v>
      </c>
      <c r="B29" s="85" t="s">
        <v>337</v>
      </c>
      <c r="C29" s="90">
        <v>0</v>
      </c>
    </row>
    <row r="30" spans="1:5" x14ac:dyDescent="0.2">
      <c r="A30" s="89">
        <v>1242</v>
      </c>
      <c r="B30" s="85" t="s">
        <v>338</v>
      </c>
      <c r="C30" s="90">
        <v>0</v>
      </c>
    </row>
    <row r="31" spans="1:5" x14ac:dyDescent="0.2">
      <c r="A31" s="89">
        <v>1243</v>
      </c>
      <c r="B31" s="85" t="s">
        <v>339</v>
      </c>
      <c r="C31" s="90">
        <v>0</v>
      </c>
    </row>
    <row r="32" spans="1:5" x14ac:dyDescent="0.2">
      <c r="A32" s="89">
        <v>1244</v>
      </c>
      <c r="B32" s="85" t="s">
        <v>340</v>
      </c>
      <c r="C32" s="90">
        <v>0</v>
      </c>
    </row>
    <row r="33" spans="1:5" x14ac:dyDescent="0.2">
      <c r="A33" s="89">
        <v>1245</v>
      </c>
      <c r="B33" s="85" t="s">
        <v>341</v>
      </c>
      <c r="C33" s="90">
        <v>0</v>
      </c>
    </row>
    <row r="34" spans="1:5" x14ac:dyDescent="0.2">
      <c r="A34" s="89">
        <v>1246</v>
      </c>
      <c r="B34" s="85" t="s">
        <v>342</v>
      </c>
      <c r="C34" s="90">
        <v>0</v>
      </c>
    </row>
    <row r="35" spans="1:5" x14ac:dyDescent="0.2">
      <c r="A35" s="89">
        <v>1247</v>
      </c>
      <c r="B35" s="85" t="s">
        <v>343</v>
      </c>
      <c r="C35" s="90">
        <v>0</v>
      </c>
    </row>
    <row r="36" spans="1:5" x14ac:dyDescent="0.2">
      <c r="A36" s="89">
        <v>1248</v>
      </c>
      <c r="B36" s="85" t="s">
        <v>344</v>
      </c>
      <c r="C36" s="90">
        <v>0</v>
      </c>
    </row>
    <row r="37" spans="1:5" x14ac:dyDescent="0.2">
      <c r="A37" s="89">
        <v>1250</v>
      </c>
      <c r="B37" s="85" t="s">
        <v>346</v>
      </c>
      <c r="C37" s="90">
        <v>0</v>
      </c>
    </row>
    <row r="38" spans="1:5" x14ac:dyDescent="0.2">
      <c r="A38" s="89">
        <v>1251</v>
      </c>
      <c r="B38" s="85" t="s">
        <v>347</v>
      </c>
      <c r="C38" s="90">
        <v>0</v>
      </c>
    </row>
    <row r="39" spans="1:5" x14ac:dyDescent="0.2">
      <c r="A39" s="89">
        <v>1252</v>
      </c>
      <c r="B39" s="85" t="s">
        <v>348</v>
      </c>
      <c r="C39" s="90">
        <v>0</v>
      </c>
    </row>
    <row r="40" spans="1:5" x14ac:dyDescent="0.2">
      <c r="A40" s="89">
        <v>1253</v>
      </c>
      <c r="B40" s="85" t="s">
        <v>349</v>
      </c>
      <c r="C40" s="90">
        <v>0</v>
      </c>
    </row>
    <row r="41" spans="1:5" x14ac:dyDescent="0.2">
      <c r="A41" s="89">
        <v>1254</v>
      </c>
      <c r="B41" s="85" t="s">
        <v>350</v>
      </c>
      <c r="C41" s="90">
        <v>0</v>
      </c>
    </row>
    <row r="42" spans="1:5" x14ac:dyDescent="0.2">
      <c r="A42" s="89">
        <v>1259</v>
      </c>
      <c r="B42" s="85" t="s">
        <v>351</v>
      </c>
      <c r="C42" s="90">
        <v>0</v>
      </c>
    </row>
    <row r="44" spans="1:5" x14ac:dyDescent="0.2">
      <c r="A44" s="87" t="s">
        <v>276</v>
      </c>
      <c r="B44" s="87"/>
      <c r="C44" s="87"/>
      <c r="D44" s="87"/>
      <c r="E44" s="87"/>
    </row>
    <row r="45" spans="1:5" x14ac:dyDescent="0.2">
      <c r="A45" s="88" t="s">
        <v>233</v>
      </c>
      <c r="B45" s="88" t="s">
        <v>229</v>
      </c>
      <c r="C45" s="88" t="s">
        <v>269</v>
      </c>
      <c r="D45" s="88" t="s">
        <v>270</v>
      </c>
      <c r="E45" s="88"/>
    </row>
    <row r="46" spans="1:5" x14ac:dyDescent="0.2">
      <c r="A46" s="89">
        <v>5500</v>
      </c>
      <c r="B46" s="85" t="s">
        <v>565</v>
      </c>
      <c r="C46" s="90">
        <f>+C47</f>
        <v>482557.44</v>
      </c>
      <c r="D46" s="90">
        <f>+D47</f>
        <v>502522.27</v>
      </c>
    </row>
    <row r="47" spans="1:5" x14ac:dyDescent="0.2">
      <c r="A47" s="89">
        <v>5510</v>
      </c>
      <c r="B47" s="85" t="s">
        <v>566</v>
      </c>
      <c r="C47" s="90">
        <f>+C52+C54</f>
        <v>482557.44</v>
      </c>
      <c r="D47" s="90">
        <f>+D52+D54</f>
        <v>502522.27</v>
      </c>
    </row>
    <row r="48" spans="1:5" x14ac:dyDescent="0.2">
      <c r="A48" s="89">
        <v>5511</v>
      </c>
      <c r="B48" s="85" t="s">
        <v>567</v>
      </c>
      <c r="C48" s="90">
        <v>0</v>
      </c>
      <c r="D48" s="90">
        <v>0</v>
      </c>
    </row>
    <row r="49" spans="1:4" x14ac:dyDescent="0.2">
      <c r="A49" s="89">
        <v>5512</v>
      </c>
      <c r="B49" s="85" t="s">
        <v>568</v>
      </c>
      <c r="C49" s="90">
        <v>0</v>
      </c>
      <c r="D49" s="90">
        <v>0</v>
      </c>
    </row>
    <row r="50" spans="1:4" x14ac:dyDescent="0.2">
      <c r="A50" s="89">
        <v>5513</v>
      </c>
      <c r="B50" s="85" t="s">
        <v>569</v>
      </c>
      <c r="C50" s="90">
        <v>0</v>
      </c>
      <c r="D50" s="90">
        <v>0</v>
      </c>
    </row>
    <row r="51" spans="1:4" x14ac:dyDescent="0.2">
      <c r="A51" s="89">
        <v>5514</v>
      </c>
      <c r="B51" s="85" t="s">
        <v>570</v>
      </c>
      <c r="C51" s="90">
        <v>0</v>
      </c>
      <c r="D51" s="90">
        <v>0</v>
      </c>
    </row>
    <row r="52" spans="1:4" x14ac:dyDescent="0.2">
      <c r="A52" s="89">
        <v>5515</v>
      </c>
      <c r="B52" s="85" t="s">
        <v>571</v>
      </c>
      <c r="C52" s="90">
        <v>436765.38</v>
      </c>
      <c r="D52" s="90">
        <v>449719.05</v>
      </c>
    </row>
    <row r="53" spans="1:4" x14ac:dyDescent="0.2">
      <c r="A53" s="89">
        <v>5516</v>
      </c>
      <c r="B53" s="85" t="s">
        <v>572</v>
      </c>
      <c r="C53" s="90">
        <v>0</v>
      </c>
      <c r="D53" s="90">
        <v>0</v>
      </c>
    </row>
    <row r="54" spans="1:4" x14ac:dyDescent="0.2">
      <c r="A54" s="89">
        <v>5517</v>
      </c>
      <c r="B54" s="85" t="s">
        <v>573</v>
      </c>
      <c r="C54" s="90">
        <v>45792.06</v>
      </c>
      <c r="D54" s="90">
        <v>52803.22</v>
      </c>
    </row>
    <row r="55" spans="1:4" x14ac:dyDescent="0.2">
      <c r="A55" s="89">
        <v>5518</v>
      </c>
      <c r="B55" s="85" t="s">
        <v>132</v>
      </c>
      <c r="C55" s="90">
        <v>0</v>
      </c>
      <c r="D55" s="90">
        <v>0</v>
      </c>
    </row>
    <row r="56" spans="1:4" x14ac:dyDescent="0.2">
      <c r="A56" s="89">
        <v>5520</v>
      </c>
      <c r="B56" s="85" t="s">
        <v>131</v>
      </c>
      <c r="C56" s="90">
        <v>0</v>
      </c>
      <c r="D56" s="90">
        <v>0</v>
      </c>
    </row>
    <row r="57" spans="1:4" x14ac:dyDescent="0.2">
      <c r="A57" s="89">
        <v>5521</v>
      </c>
      <c r="B57" s="85" t="s">
        <v>574</v>
      </c>
      <c r="C57" s="90">
        <v>0</v>
      </c>
      <c r="D57" s="90">
        <v>0</v>
      </c>
    </row>
    <row r="58" spans="1:4" x14ac:dyDescent="0.2">
      <c r="A58" s="89">
        <v>5522</v>
      </c>
      <c r="B58" s="85" t="s">
        <v>575</v>
      </c>
      <c r="C58" s="90">
        <v>0</v>
      </c>
      <c r="D58" s="90">
        <v>0</v>
      </c>
    </row>
    <row r="59" spans="1:4" x14ac:dyDescent="0.2">
      <c r="A59" s="89">
        <v>5530</v>
      </c>
      <c r="B59" s="85" t="s">
        <v>576</v>
      </c>
      <c r="C59" s="90">
        <v>0</v>
      </c>
      <c r="D59" s="90">
        <v>0</v>
      </c>
    </row>
    <row r="60" spans="1:4" x14ac:dyDescent="0.2">
      <c r="A60" s="89">
        <v>5531</v>
      </c>
      <c r="B60" s="85" t="s">
        <v>577</v>
      </c>
      <c r="C60" s="90">
        <v>0</v>
      </c>
      <c r="D60" s="90">
        <v>0</v>
      </c>
    </row>
    <row r="61" spans="1:4" x14ac:dyDescent="0.2">
      <c r="A61" s="89">
        <v>5532</v>
      </c>
      <c r="B61" s="85" t="s">
        <v>578</v>
      </c>
      <c r="C61" s="90">
        <v>0</v>
      </c>
      <c r="D61" s="90">
        <v>0</v>
      </c>
    </row>
    <row r="62" spans="1:4" x14ac:dyDescent="0.2">
      <c r="A62" s="89">
        <v>5533</v>
      </c>
      <c r="B62" s="85" t="s">
        <v>579</v>
      </c>
      <c r="C62" s="90">
        <v>0</v>
      </c>
      <c r="D62" s="90">
        <v>0</v>
      </c>
    </row>
    <row r="63" spans="1:4" x14ac:dyDescent="0.2">
      <c r="A63" s="89">
        <v>5534</v>
      </c>
      <c r="B63" s="85" t="s">
        <v>580</v>
      </c>
      <c r="C63" s="90">
        <v>0</v>
      </c>
      <c r="D63" s="90">
        <v>0</v>
      </c>
    </row>
    <row r="64" spans="1:4" x14ac:dyDescent="0.2">
      <c r="A64" s="89">
        <v>5535</v>
      </c>
      <c r="B64" s="85" t="s">
        <v>581</v>
      </c>
      <c r="C64" s="90">
        <v>0</v>
      </c>
      <c r="D64" s="90">
        <v>0</v>
      </c>
    </row>
    <row r="65" spans="1:4" x14ac:dyDescent="0.2">
      <c r="A65" s="89">
        <v>5540</v>
      </c>
      <c r="B65" s="85" t="s">
        <v>582</v>
      </c>
      <c r="C65" s="90">
        <v>0</v>
      </c>
      <c r="D65" s="90">
        <v>0</v>
      </c>
    </row>
    <row r="66" spans="1:4" x14ac:dyDescent="0.2">
      <c r="A66" s="89">
        <v>5541</v>
      </c>
      <c r="B66" s="85" t="s">
        <v>582</v>
      </c>
      <c r="C66" s="90">
        <v>0</v>
      </c>
      <c r="D66" s="90">
        <v>0</v>
      </c>
    </row>
    <row r="67" spans="1:4" x14ac:dyDescent="0.2">
      <c r="A67" s="89">
        <v>5550</v>
      </c>
      <c r="B67" s="85" t="s">
        <v>583</v>
      </c>
      <c r="C67" s="90">
        <v>0</v>
      </c>
      <c r="D67" s="90">
        <v>0</v>
      </c>
    </row>
    <row r="68" spans="1:4" x14ac:dyDescent="0.2">
      <c r="A68" s="89">
        <v>5551</v>
      </c>
      <c r="B68" s="85" t="s">
        <v>583</v>
      </c>
      <c r="C68" s="90">
        <v>0</v>
      </c>
      <c r="D68" s="90">
        <v>0</v>
      </c>
    </row>
    <row r="69" spans="1:4" x14ac:dyDescent="0.2">
      <c r="A69" s="89">
        <v>5590</v>
      </c>
      <c r="B69" s="85" t="s">
        <v>584</v>
      </c>
      <c r="C69" s="90">
        <v>0</v>
      </c>
      <c r="D69" s="90">
        <v>0</v>
      </c>
    </row>
    <row r="70" spans="1:4" x14ac:dyDescent="0.2">
      <c r="A70" s="89">
        <v>5591</v>
      </c>
      <c r="B70" s="85" t="s">
        <v>585</v>
      </c>
      <c r="C70" s="90">
        <v>0</v>
      </c>
      <c r="D70" s="90">
        <v>0</v>
      </c>
    </row>
    <row r="71" spans="1:4" x14ac:dyDescent="0.2">
      <c r="A71" s="89">
        <v>5592</v>
      </c>
      <c r="B71" s="85" t="s">
        <v>586</v>
      </c>
      <c r="C71" s="90">
        <v>0</v>
      </c>
      <c r="D71" s="90">
        <v>0</v>
      </c>
    </row>
    <row r="72" spans="1:4" x14ac:dyDescent="0.2">
      <c r="A72" s="89">
        <v>5593</v>
      </c>
      <c r="B72" s="85" t="s">
        <v>587</v>
      </c>
      <c r="C72" s="90">
        <v>0</v>
      </c>
      <c r="D72" s="90">
        <v>0</v>
      </c>
    </row>
    <row r="73" spans="1:4" x14ac:dyDescent="0.2">
      <c r="A73" s="89">
        <v>5594</v>
      </c>
      <c r="B73" s="85" t="s">
        <v>588</v>
      </c>
      <c r="C73" s="90">
        <v>0</v>
      </c>
      <c r="D73" s="90">
        <v>0</v>
      </c>
    </row>
    <row r="74" spans="1:4" x14ac:dyDescent="0.2">
      <c r="A74" s="89">
        <v>5595</v>
      </c>
      <c r="B74" s="85" t="s">
        <v>589</v>
      </c>
      <c r="C74" s="90">
        <v>0</v>
      </c>
      <c r="D74" s="90">
        <v>0</v>
      </c>
    </row>
    <row r="75" spans="1:4" x14ac:dyDescent="0.2">
      <c r="A75" s="89">
        <v>5596</v>
      </c>
      <c r="B75" s="85" t="s">
        <v>482</v>
      </c>
      <c r="C75" s="90">
        <v>0</v>
      </c>
      <c r="D75" s="90">
        <v>0</v>
      </c>
    </row>
    <row r="76" spans="1:4" x14ac:dyDescent="0.2">
      <c r="A76" s="89">
        <v>5597</v>
      </c>
      <c r="B76" s="85" t="s">
        <v>590</v>
      </c>
      <c r="C76" s="90">
        <v>0</v>
      </c>
      <c r="D76" s="90">
        <v>0</v>
      </c>
    </row>
    <row r="77" spans="1:4" x14ac:dyDescent="0.2">
      <c r="A77" s="89">
        <v>5599</v>
      </c>
      <c r="B77" s="85" t="s">
        <v>591</v>
      </c>
      <c r="C77" s="90">
        <v>0</v>
      </c>
      <c r="D77" s="90">
        <v>0</v>
      </c>
    </row>
    <row r="78" spans="1:4" x14ac:dyDescent="0.2">
      <c r="A78" s="89">
        <v>5600</v>
      </c>
      <c r="B78" s="85" t="s">
        <v>126</v>
      </c>
      <c r="C78" s="90">
        <v>0</v>
      </c>
      <c r="D78" s="90">
        <v>0</v>
      </c>
    </row>
    <row r="79" spans="1:4" x14ac:dyDescent="0.2">
      <c r="A79" s="89">
        <v>5610</v>
      </c>
      <c r="B79" s="85" t="s">
        <v>592</v>
      </c>
      <c r="C79" s="90">
        <v>0</v>
      </c>
      <c r="D79" s="90">
        <v>0</v>
      </c>
    </row>
    <row r="80" spans="1:4" x14ac:dyDescent="0.2">
      <c r="A80" s="89">
        <v>5611</v>
      </c>
      <c r="B80" s="85" t="s">
        <v>593</v>
      </c>
      <c r="C80" s="90">
        <v>0</v>
      </c>
      <c r="D80" s="9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" right="0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9" sqref="B19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8" t="s">
        <v>287</v>
      </c>
    </row>
    <row r="13" spans="1:2" x14ac:dyDescent="0.2">
      <c r="B13" s="67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2018-07-19T17:01:15Z</cp:lastPrinted>
  <dcterms:created xsi:type="dcterms:W3CDTF">2012-12-11T20:36:24Z</dcterms:created>
  <dcterms:modified xsi:type="dcterms:W3CDTF">2019-01-22T21:36:30Z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